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StrategicInitiatives\SMaier\Connecting Cleveland\TIGER\2016\BCA\"/>
    </mc:Choice>
  </mc:AlternateContent>
  <bookViews>
    <workbookView xWindow="0" yWindow="60" windowWidth="19200" windowHeight="11535" firstSheet="4" activeTab="13"/>
  </bookViews>
  <sheets>
    <sheet name="BCA" sheetId="12" r:id="rId1"/>
    <sheet name="BenefitMatrixMedium" sheetId="11" r:id="rId2"/>
    <sheet name="BenefitMatrixLow" sheetId="9" r:id="rId3"/>
    <sheet name="Costs" sheetId="23" r:id="rId4"/>
    <sheet name="HealthMedium" sheetId="19" r:id="rId5"/>
    <sheet name="HealthLow" sheetId="18" r:id="rId6"/>
    <sheet name="Mobility" sheetId="17" r:id="rId7"/>
    <sheet name="AutoUse" sheetId="16" r:id="rId8"/>
    <sheet name="Recreation" sheetId="3" r:id="rId9"/>
    <sheet name="RecAssumptions" sheetId="6" r:id="rId10"/>
    <sheet name="Demographics" sheetId="22" r:id="rId11"/>
    <sheet name="Safety" sheetId="14" r:id="rId12"/>
    <sheet name="Crash Summary" sheetId="21" r:id="rId13"/>
    <sheet name="CrashData" sheetId="24" r:id="rId14"/>
  </sheets>
  <definedNames>
    <definedName name="_xlnm._FilterDatabase" localSheetId="13" hidden="1">CrashData!$A$4:$DK$432</definedName>
    <definedName name="_xlnm.Database" localSheetId="13">#REF!</definedName>
    <definedName name="_xlnm.Database" localSheetId="8">Recreation!#REF!</definedName>
    <definedName name="_xlnm.Database">#REF!</definedName>
  </definedNames>
  <calcPr calcId="152511" calcOnSave="0"/>
</workbook>
</file>

<file path=xl/calcChain.xml><?xml version="1.0" encoding="utf-8"?>
<calcChain xmlns="http://schemas.openxmlformats.org/spreadsheetml/2006/main">
  <c r="DT488" i="24" l="1"/>
  <c r="DR488" i="24"/>
  <c r="DQ488" i="24"/>
  <c r="DP488" i="24"/>
  <c r="DV488" i="24" s="1"/>
  <c r="DO488" i="24"/>
  <c r="DN488" i="24"/>
  <c r="DM488" i="24"/>
  <c r="DS488" i="24" s="1"/>
  <c r="DR487" i="24"/>
  <c r="DQ487" i="24"/>
  <c r="DW487" i="24" s="1"/>
  <c r="DP487" i="24"/>
  <c r="DV487" i="24" s="1"/>
  <c r="DO487" i="24"/>
  <c r="DN487" i="24"/>
  <c r="DT487" i="24" s="1"/>
  <c r="DM487" i="24"/>
  <c r="DS487" i="24" s="1"/>
  <c r="DU486" i="24"/>
  <c r="DR486" i="24"/>
  <c r="DQ486" i="24"/>
  <c r="DP486" i="24"/>
  <c r="DV486" i="24" s="1"/>
  <c r="DO486" i="24"/>
  <c r="DN486" i="24"/>
  <c r="DT486" i="24" s="1"/>
  <c r="DM486" i="24"/>
  <c r="DR485" i="24"/>
  <c r="DQ485" i="24"/>
  <c r="DP485" i="24"/>
  <c r="DV485" i="24" s="1"/>
  <c r="DO485" i="24"/>
  <c r="DU485" i="24" s="1"/>
  <c r="DN485" i="24"/>
  <c r="DT485" i="24" s="1"/>
  <c r="DM485" i="24"/>
  <c r="DS485" i="24" s="1"/>
  <c r="DW484" i="24"/>
  <c r="DS484" i="24"/>
  <c r="DR484" i="24"/>
  <c r="DQ484" i="24"/>
  <c r="DP484" i="24"/>
  <c r="DO484" i="24"/>
  <c r="DU484" i="24" s="1"/>
  <c r="DN484" i="24"/>
  <c r="DT484" i="24" s="1"/>
  <c r="DM484" i="24"/>
  <c r="DR483" i="24"/>
  <c r="DQ483" i="24"/>
  <c r="DP483" i="24"/>
  <c r="DV483" i="24" s="1"/>
  <c r="DO483" i="24"/>
  <c r="DU483" i="24" s="1"/>
  <c r="DN483" i="24"/>
  <c r="DT483" i="24" s="1"/>
  <c r="DM483" i="24"/>
  <c r="DT482" i="24"/>
  <c r="DR482" i="24"/>
  <c r="DQ482" i="24"/>
  <c r="DP482" i="24"/>
  <c r="DV482" i="24" s="1"/>
  <c r="DO482" i="24"/>
  <c r="DN482" i="24"/>
  <c r="DM482" i="24"/>
  <c r="DT481" i="24"/>
  <c r="DR481" i="24"/>
  <c r="DQ481" i="24"/>
  <c r="DP481" i="24"/>
  <c r="DV481" i="24" s="1"/>
  <c r="DO481" i="24"/>
  <c r="DU481" i="24" s="1"/>
  <c r="DN481" i="24"/>
  <c r="DM481" i="24"/>
  <c r="DS481" i="24" s="1"/>
  <c r="DR480" i="24"/>
  <c r="DQ480" i="24"/>
  <c r="DP480" i="24"/>
  <c r="DO480" i="24"/>
  <c r="DN480" i="24"/>
  <c r="DT480" i="24" s="1"/>
  <c r="DM480" i="24"/>
  <c r="DR479" i="24"/>
  <c r="DQ479" i="24"/>
  <c r="DW479" i="24" s="1"/>
  <c r="DP479" i="24"/>
  <c r="DV479" i="24" s="1"/>
  <c r="DO479" i="24"/>
  <c r="DU479" i="24" s="1"/>
  <c r="DN479" i="24"/>
  <c r="DT479" i="24" s="1"/>
  <c r="DM479" i="24"/>
  <c r="DS479" i="24" s="1"/>
  <c r="DR478" i="24"/>
  <c r="DQ478" i="24"/>
  <c r="DW478" i="24" s="1"/>
  <c r="DP478" i="24"/>
  <c r="DV478" i="24" s="1"/>
  <c r="DO478" i="24"/>
  <c r="DU478" i="24" s="1"/>
  <c r="DN478" i="24"/>
  <c r="DT478" i="24" s="1"/>
  <c r="DM478" i="24"/>
  <c r="DS478" i="24" s="1"/>
  <c r="DT477" i="24"/>
  <c r="DR477" i="24"/>
  <c r="DQ477" i="24"/>
  <c r="DW477" i="24" s="1"/>
  <c r="DP477" i="24"/>
  <c r="DV477" i="24" s="1"/>
  <c r="DO477" i="24"/>
  <c r="DU477" i="24" s="1"/>
  <c r="DN477" i="24"/>
  <c r="DM477" i="24"/>
  <c r="DS477" i="24" s="1"/>
  <c r="DW476" i="24"/>
  <c r="DR476" i="24"/>
  <c r="DQ476" i="24"/>
  <c r="DP476" i="24"/>
  <c r="DV476" i="24" s="1"/>
  <c r="DO476" i="24"/>
  <c r="DN476" i="24"/>
  <c r="DT476" i="24" s="1"/>
  <c r="DM476" i="24"/>
  <c r="DR475" i="24"/>
  <c r="DQ475" i="24"/>
  <c r="DP475" i="24"/>
  <c r="DO475" i="24"/>
  <c r="DU475" i="24" s="1"/>
  <c r="DN475" i="24"/>
  <c r="DT475" i="24" s="1"/>
  <c r="DM475" i="24"/>
  <c r="DU474" i="24"/>
  <c r="DR474" i="24"/>
  <c r="DQ474" i="24"/>
  <c r="DW474" i="24" s="1"/>
  <c r="DP474" i="24"/>
  <c r="DV474" i="24" s="1"/>
  <c r="DO474" i="24"/>
  <c r="DN474" i="24"/>
  <c r="DT474" i="24" s="1"/>
  <c r="DM474" i="24"/>
  <c r="DS474" i="24" s="1"/>
  <c r="DU473" i="24"/>
  <c r="DR473" i="24"/>
  <c r="DQ473" i="24"/>
  <c r="DW473" i="24" s="1"/>
  <c r="DP473" i="24"/>
  <c r="DV473" i="24" s="1"/>
  <c r="DO473" i="24"/>
  <c r="DN473" i="24"/>
  <c r="DT473" i="24" s="1"/>
  <c r="DM473" i="24"/>
  <c r="DS473" i="24" s="1"/>
  <c r="DT472" i="24"/>
  <c r="DR472" i="24"/>
  <c r="DQ472" i="24"/>
  <c r="DP472" i="24"/>
  <c r="DV472" i="24" s="1"/>
  <c r="DO472" i="24"/>
  <c r="DU472" i="24" s="1"/>
  <c r="DN472" i="24"/>
  <c r="DM472" i="24"/>
  <c r="DS472" i="24" s="1"/>
  <c r="DR471" i="24"/>
  <c r="DV471" i="24" s="1"/>
  <c r="DQ471" i="24"/>
  <c r="DP471" i="24"/>
  <c r="DO471" i="24"/>
  <c r="DN471" i="24"/>
  <c r="DT471" i="24" s="1"/>
  <c r="DM471" i="24"/>
  <c r="DR470" i="24"/>
  <c r="DU470" i="24" s="1"/>
  <c r="DQ470" i="24"/>
  <c r="DP470" i="24"/>
  <c r="DO470" i="24"/>
  <c r="DN470" i="24"/>
  <c r="DT470" i="24" s="1"/>
  <c r="DM470" i="24"/>
  <c r="DR469" i="24"/>
  <c r="DU469" i="24" s="1"/>
  <c r="DQ469" i="24"/>
  <c r="DW469" i="24" s="1"/>
  <c r="DP469" i="24"/>
  <c r="DO469" i="24"/>
  <c r="DN469" i="24"/>
  <c r="DT469" i="24" s="1"/>
  <c r="DM469" i="24"/>
  <c r="DS469" i="24" s="1"/>
  <c r="DR468" i="24"/>
  <c r="DS468" i="24" s="1"/>
  <c r="DQ468" i="24"/>
  <c r="DW468" i="24" s="1"/>
  <c r="DP468" i="24"/>
  <c r="DO468" i="24"/>
  <c r="DN468" i="24"/>
  <c r="DT468" i="24" s="1"/>
  <c r="DM468" i="24"/>
  <c r="DR467" i="24"/>
  <c r="DQ467" i="24"/>
  <c r="DW467" i="24" s="1"/>
  <c r="DP467" i="24"/>
  <c r="DO467" i="24"/>
  <c r="DN467" i="24"/>
  <c r="DT467" i="24" s="1"/>
  <c r="DM467" i="24"/>
  <c r="DS467" i="24" s="1"/>
  <c r="DV466" i="24"/>
  <c r="DR466" i="24"/>
  <c r="DQ466" i="24"/>
  <c r="DW466" i="24" s="1"/>
  <c r="DP466" i="24"/>
  <c r="DO466" i="24"/>
  <c r="DN466" i="24"/>
  <c r="DT466" i="24" s="1"/>
  <c r="DM466" i="24"/>
  <c r="DS466" i="24" s="1"/>
  <c r="DT465" i="24"/>
  <c r="DR465" i="24"/>
  <c r="DQ465" i="24"/>
  <c r="DW465" i="24" s="1"/>
  <c r="DP465" i="24"/>
  <c r="DV465" i="24" s="1"/>
  <c r="DO465" i="24"/>
  <c r="DU465" i="24" s="1"/>
  <c r="DN465" i="24"/>
  <c r="DM465" i="24"/>
  <c r="DS465" i="24" s="1"/>
  <c r="DR464" i="24"/>
  <c r="DV464" i="24" s="1"/>
  <c r="DQ464" i="24"/>
  <c r="DP464" i="24"/>
  <c r="DO464" i="24"/>
  <c r="DN464" i="24"/>
  <c r="DT464" i="24" s="1"/>
  <c r="DM464" i="24"/>
  <c r="DR463" i="24"/>
  <c r="DS463" i="24" s="1"/>
  <c r="DQ463" i="24"/>
  <c r="DP463" i="24"/>
  <c r="DO463" i="24"/>
  <c r="DN463" i="24"/>
  <c r="DT463" i="24" s="1"/>
  <c r="DM463" i="24"/>
  <c r="DR462" i="24"/>
  <c r="DQ462" i="24"/>
  <c r="DW462" i="24" s="1"/>
  <c r="DP462" i="24"/>
  <c r="DO462" i="24"/>
  <c r="DU462" i="24" s="1"/>
  <c r="DN462" i="24"/>
  <c r="DT462" i="24" s="1"/>
  <c r="DM462" i="24"/>
  <c r="DS462" i="24" s="1"/>
  <c r="DR461" i="24"/>
  <c r="DS461" i="24" s="1"/>
  <c r="DQ461" i="24"/>
  <c r="DW461" i="24" s="1"/>
  <c r="DP461" i="24"/>
  <c r="DO461" i="24"/>
  <c r="DN461" i="24"/>
  <c r="DT461" i="24" s="1"/>
  <c r="DM461" i="24"/>
  <c r="DR460" i="24"/>
  <c r="DQ460" i="24"/>
  <c r="DP460" i="24"/>
  <c r="DO460" i="24"/>
  <c r="DN460" i="24"/>
  <c r="DT460" i="24" s="1"/>
  <c r="DM460" i="24"/>
  <c r="DR459" i="24"/>
  <c r="DQ459" i="24"/>
  <c r="DP459" i="24"/>
  <c r="DO459" i="24"/>
  <c r="DN459" i="24"/>
  <c r="DT459" i="24" s="1"/>
  <c r="DM459" i="24"/>
  <c r="DT458" i="24"/>
  <c r="DR458" i="24"/>
  <c r="DQ458" i="24"/>
  <c r="DW458" i="24" s="1"/>
  <c r="DP458" i="24"/>
  <c r="DV458" i="24" s="1"/>
  <c r="DO458" i="24"/>
  <c r="DU458" i="24" s="1"/>
  <c r="DN458" i="24"/>
  <c r="DM458" i="24"/>
  <c r="DS458" i="24" s="1"/>
  <c r="DT457" i="24"/>
  <c r="DR457" i="24"/>
  <c r="DQ457" i="24"/>
  <c r="DW457" i="24" s="1"/>
  <c r="DP457" i="24"/>
  <c r="DV457" i="24" s="1"/>
  <c r="DO457" i="24"/>
  <c r="DU457" i="24" s="1"/>
  <c r="DN457" i="24"/>
  <c r="DM457" i="24"/>
  <c r="DS457" i="24" s="1"/>
  <c r="DT456" i="24"/>
  <c r="DS456" i="24"/>
  <c r="DR456" i="24"/>
  <c r="DQ456" i="24"/>
  <c r="DP456" i="24"/>
  <c r="DV456" i="24" s="1"/>
  <c r="DO456" i="24"/>
  <c r="DU456" i="24" s="1"/>
  <c r="DN456" i="24"/>
  <c r="DM456" i="24"/>
  <c r="DS455" i="24"/>
  <c r="DR455" i="24"/>
  <c r="DQ455" i="24"/>
  <c r="DW455" i="24" s="1"/>
  <c r="DP455" i="24"/>
  <c r="DV455" i="24" s="1"/>
  <c r="DO455" i="24"/>
  <c r="DU455" i="24" s="1"/>
  <c r="DN455" i="24"/>
  <c r="DT455" i="24" s="1"/>
  <c r="DM455" i="24"/>
  <c r="DT454" i="24"/>
  <c r="DR454" i="24"/>
  <c r="DQ454" i="24"/>
  <c r="DP454" i="24"/>
  <c r="DV454" i="24" s="1"/>
  <c r="DO454" i="24"/>
  <c r="DU454" i="24" s="1"/>
  <c r="DN454" i="24"/>
  <c r="DM454" i="24"/>
  <c r="DT453" i="24"/>
  <c r="DR453" i="24"/>
  <c r="DQ453" i="24"/>
  <c r="DW453" i="24" s="1"/>
  <c r="DP453" i="24"/>
  <c r="DV453" i="24" s="1"/>
  <c r="DO453" i="24"/>
  <c r="DU453" i="24" s="1"/>
  <c r="DN453" i="24"/>
  <c r="DM453" i="24"/>
  <c r="DS453" i="24" s="1"/>
  <c r="DW452" i="24"/>
  <c r="DS452" i="24"/>
  <c r="DR452" i="24"/>
  <c r="DQ452" i="24"/>
  <c r="DP452" i="24"/>
  <c r="DO452" i="24"/>
  <c r="DU452" i="24" s="1"/>
  <c r="DN452" i="24"/>
  <c r="DT452" i="24" s="1"/>
  <c r="DM452" i="24"/>
  <c r="DR451" i="24"/>
  <c r="DQ451" i="24"/>
  <c r="DW451" i="24" s="1"/>
  <c r="DP451" i="24"/>
  <c r="DV451" i="24" s="1"/>
  <c r="DO451" i="24"/>
  <c r="DU451" i="24" s="1"/>
  <c r="DN451" i="24"/>
  <c r="DT451" i="24" s="1"/>
  <c r="DM451" i="24"/>
  <c r="DT450" i="24"/>
  <c r="DR450" i="24"/>
  <c r="DQ450" i="24"/>
  <c r="DP450" i="24"/>
  <c r="DV450" i="24" s="1"/>
  <c r="DO450" i="24"/>
  <c r="DN450" i="24"/>
  <c r="DM450" i="24"/>
  <c r="DT449" i="24"/>
  <c r="DR449" i="24"/>
  <c r="DQ449" i="24"/>
  <c r="DW449" i="24" s="1"/>
  <c r="DP449" i="24"/>
  <c r="DV449" i="24" s="1"/>
  <c r="DO449" i="24"/>
  <c r="DU449" i="24" s="1"/>
  <c r="DN449" i="24"/>
  <c r="DM449" i="24"/>
  <c r="DS449" i="24" s="1"/>
  <c r="DR448" i="24"/>
  <c r="DQ448" i="24"/>
  <c r="DP448" i="24"/>
  <c r="DO448" i="24"/>
  <c r="DN448" i="24"/>
  <c r="DT448" i="24" s="1"/>
  <c r="DM448" i="24"/>
  <c r="DR447" i="24"/>
  <c r="DQ447" i="24"/>
  <c r="DW447" i="24" s="1"/>
  <c r="DP447" i="24"/>
  <c r="DV447" i="24" s="1"/>
  <c r="DO447" i="24"/>
  <c r="DU447" i="24" s="1"/>
  <c r="DN447" i="24"/>
  <c r="DT447" i="24" s="1"/>
  <c r="DM447" i="24"/>
  <c r="DS447" i="24" s="1"/>
  <c r="DR446" i="24"/>
  <c r="DQ446" i="24"/>
  <c r="DW446" i="24" s="1"/>
  <c r="DP446" i="24"/>
  <c r="DV446" i="24" s="1"/>
  <c r="DO446" i="24"/>
  <c r="DU446" i="24" s="1"/>
  <c r="DN446" i="24"/>
  <c r="DT446" i="24" s="1"/>
  <c r="DM446" i="24"/>
  <c r="DS446" i="24" s="1"/>
  <c r="DT445" i="24"/>
  <c r="DR445" i="24"/>
  <c r="DQ445" i="24"/>
  <c r="DW445" i="24" s="1"/>
  <c r="DP445" i="24"/>
  <c r="DV445" i="24" s="1"/>
  <c r="DO445" i="24"/>
  <c r="DU445" i="24" s="1"/>
  <c r="DN445" i="24"/>
  <c r="DM445" i="24"/>
  <c r="DS445" i="24" s="1"/>
  <c r="DW444" i="24"/>
  <c r="DR444" i="24"/>
  <c r="DQ444" i="24"/>
  <c r="DP444" i="24"/>
  <c r="DV444" i="24" s="1"/>
  <c r="DO444" i="24"/>
  <c r="DN444" i="24"/>
  <c r="DT444" i="24" s="1"/>
  <c r="DM444" i="24"/>
  <c r="DR443" i="24"/>
  <c r="DQ443" i="24"/>
  <c r="DP443" i="24"/>
  <c r="DO443" i="24"/>
  <c r="DU443" i="24" s="1"/>
  <c r="DN443" i="24"/>
  <c r="DT443" i="24" s="1"/>
  <c r="DM443" i="24"/>
  <c r="DU442" i="24"/>
  <c r="DR442" i="24"/>
  <c r="DQ442" i="24"/>
  <c r="DW442" i="24" s="1"/>
  <c r="DP442" i="24"/>
  <c r="DV442" i="24" s="1"/>
  <c r="DO442" i="24"/>
  <c r="DN442" i="24"/>
  <c r="DT442" i="24" s="1"/>
  <c r="DM442" i="24"/>
  <c r="DS442" i="24" s="1"/>
  <c r="DU441" i="24"/>
  <c r="DR441" i="24"/>
  <c r="DQ441" i="24"/>
  <c r="DW441" i="24" s="1"/>
  <c r="DP441" i="24"/>
  <c r="DV441" i="24" s="1"/>
  <c r="DO441" i="24"/>
  <c r="DN441" i="24"/>
  <c r="DT441" i="24" s="1"/>
  <c r="DM441" i="24"/>
  <c r="DS441" i="24" s="1"/>
  <c r="DT440" i="24"/>
  <c r="DR440" i="24"/>
  <c r="DQ440" i="24"/>
  <c r="DP440" i="24"/>
  <c r="DV440" i="24" s="1"/>
  <c r="DO440" i="24"/>
  <c r="DU440" i="24" s="1"/>
  <c r="DN440" i="24"/>
  <c r="DM440" i="24"/>
  <c r="DS440" i="24" s="1"/>
  <c r="DR439" i="24"/>
  <c r="DV439" i="24" s="1"/>
  <c r="DQ439" i="24"/>
  <c r="DP439" i="24"/>
  <c r="DO439" i="24"/>
  <c r="DN439" i="24"/>
  <c r="DT439" i="24" s="1"/>
  <c r="DM439" i="24"/>
  <c r="DR438" i="24"/>
  <c r="DU438" i="24" s="1"/>
  <c r="DQ438" i="24"/>
  <c r="DP438" i="24"/>
  <c r="DO438" i="24"/>
  <c r="DN438" i="24"/>
  <c r="DT438" i="24" s="1"/>
  <c r="DM438" i="24"/>
  <c r="DR437" i="24"/>
  <c r="DQ437" i="24"/>
  <c r="DW437" i="24" s="1"/>
  <c r="DP437" i="24"/>
  <c r="DV437" i="24" s="1"/>
  <c r="DO437" i="24"/>
  <c r="DU437" i="24" s="1"/>
  <c r="DN437" i="24"/>
  <c r="DT437" i="24" s="1"/>
  <c r="DM437" i="24"/>
  <c r="DS437" i="24" s="1"/>
  <c r="DR436" i="24"/>
  <c r="DQ436" i="24"/>
  <c r="DP436" i="24"/>
  <c r="DO436" i="24"/>
  <c r="DN436" i="24"/>
  <c r="DT436" i="24" s="1"/>
  <c r="DM436" i="24"/>
  <c r="DR435" i="24"/>
  <c r="DQ435" i="24"/>
  <c r="DW435" i="24" s="1"/>
  <c r="DP435" i="24"/>
  <c r="DO435" i="24"/>
  <c r="DN435" i="24"/>
  <c r="DT435" i="24" s="1"/>
  <c r="DM435" i="24"/>
  <c r="DS435" i="24" s="1"/>
  <c r="DV434" i="24"/>
  <c r="DR434" i="24"/>
  <c r="DQ434" i="24"/>
  <c r="DW434" i="24" s="1"/>
  <c r="DP434" i="24"/>
  <c r="DO434" i="24"/>
  <c r="DN434" i="24"/>
  <c r="DT434" i="24" s="1"/>
  <c r="DM434" i="24"/>
  <c r="DS434" i="24" s="1"/>
  <c r="DT433" i="24"/>
  <c r="DR433" i="24"/>
  <c r="DQ433" i="24"/>
  <c r="DW433" i="24" s="1"/>
  <c r="DP433" i="24"/>
  <c r="DV433" i="24" s="1"/>
  <c r="DO433" i="24"/>
  <c r="DU433" i="24" s="1"/>
  <c r="DN433" i="24"/>
  <c r="DM433" i="24"/>
  <c r="DS433" i="24" s="1"/>
  <c r="DR432" i="24"/>
  <c r="DQ432" i="24"/>
  <c r="DP432" i="24"/>
  <c r="DV432" i="24" s="1"/>
  <c r="DO432" i="24"/>
  <c r="DN432" i="24"/>
  <c r="DT432" i="24" s="1"/>
  <c r="DM432" i="24"/>
  <c r="DR431" i="24"/>
  <c r="DQ431" i="24"/>
  <c r="DP431" i="24"/>
  <c r="DO431" i="24"/>
  <c r="DN431" i="24"/>
  <c r="DT431" i="24" s="1"/>
  <c r="DM431" i="24"/>
  <c r="DR430" i="24"/>
  <c r="DQ430" i="24"/>
  <c r="DW430" i="24" s="1"/>
  <c r="DP430" i="24"/>
  <c r="DV430" i="24" s="1"/>
  <c r="DO430" i="24"/>
  <c r="DU430" i="24" s="1"/>
  <c r="DN430" i="24"/>
  <c r="DT430" i="24" s="1"/>
  <c r="DM430" i="24"/>
  <c r="DS430" i="24" s="1"/>
  <c r="DR429" i="24"/>
  <c r="DQ429" i="24"/>
  <c r="DP429" i="24"/>
  <c r="DO429" i="24"/>
  <c r="DN429" i="24"/>
  <c r="DT429" i="24" s="1"/>
  <c r="DM429" i="24"/>
  <c r="DR428" i="24"/>
  <c r="DQ428" i="24"/>
  <c r="DP428" i="24"/>
  <c r="DO428" i="24"/>
  <c r="DN428" i="24"/>
  <c r="DT428" i="24" s="1"/>
  <c r="DM428" i="24"/>
  <c r="DS427" i="24"/>
  <c r="DR427" i="24"/>
  <c r="DQ427" i="24"/>
  <c r="DP427" i="24"/>
  <c r="DO427" i="24"/>
  <c r="DU427" i="24" s="1"/>
  <c r="DN427" i="24"/>
  <c r="DT427" i="24" s="1"/>
  <c r="DM427" i="24"/>
  <c r="DT426" i="24"/>
  <c r="DR426" i="24"/>
  <c r="DQ426" i="24"/>
  <c r="DW426" i="24" s="1"/>
  <c r="DP426" i="24"/>
  <c r="DV426" i="24" s="1"/>
  <c r="DO426" i="24"/>
  <c r="DU426" i="24" s="1"/>
  <c r="DN426" i="24"/>
  <c r="DM426" i="24"/>
  <c r="DS426" i="24" s="1"/>
  <c r="DT425" i="24"/>
  <c r="DR425" i="24"/>
  <c r="DQ425" i="24"/>
  <c r="DW425" i="24" s="1"/>
  <c r="DP425" i="24"/>
  <c r="DV425" i="24" s="1"/>
  <c r="DO425" i="24"/>
  <c r="DU425" i="24" s="1"/>
  <c r="DN425" i="24"/>
  <c r="DM425" i="24"/>
  <c r="DS425" i="24" s="1"/>
  <c r="DS424" i="24"/>
  <c r="DR424" i="24"/>
  <c r="DQ424" i="24"/>
  <c r="DP424" i="24"/>
  <c r="DV424" i="24" s="1"/>
  <c r="DO424" i="24"/>
  <c r="DU424" i="24" s="1"/>
  <c r="DN424" i="24"/>
  <c r="DT424" i="24" s="1"/>
  <c r="DM424" i="24"/>
  <c r="DS423" i="24"/>
  <c r="DR423" i="24"/>
  <c r="DQ423" i="24"/>
  <c r="DW423" i="24" s="1"/>
  <c r="DP423" i="24"/>
  <c r="DV423" i="24" s="1"/>
  <c r="DO423" i="24"/>
  <c r="DU423" i="24" s="1"/>
  <c r="DN423" i="24"/>
  <c r="DT423" i="24" s="1"/>
  <c r="DM423" i="24"/>
  <c r="DT422" i="24"/>
  <c r="DR422" i="24"/>
  <c r="DQ422" i="24"/>
  <c r="DP422" i="24"/>
  <c r="DV422" i="24" s="1"/>
  <c r="DO422" i="24"/>
  <c r="DU422" i="24" s="1"/>
  <c r="DN422" i="24"/>
  <c r="DM422" i="24"/>
  <c r="DR421" i="24"/>
  <c r="DQ421" i="24"/>
  <c r="DP421" i="24"/>
  <c r="DO421" i="24"/>
  <c r="DN421" i="24"/>
  <c r="DT421" i="24" s="1"/>
  <c r="DM421" i="24"/>
  <c r="DR420" i="24"/>
  <c r="DQ420" i="24"/>
  <c r="DP420" i="24"/>
  <c r="DO420" i="24"/>
  <c r="DN420" i="24"/>
  <c r="DT420" i="24" s="1"/>
  <c r="DM420" i="24"/>
  <c r="DR419" i="24"/>
  <c r="DQ419" i="24"/>
  <c r="DP419" i="24"/>
  <c r="DV419" i="24" s="1"/>
  <c r="DO419" i="24"/>
  <c r="DN419" i="24"/>
  <c r="DT419" i="24" s="1"/>
  <c r="DM419" i="24"/>
  <c r="DR418" i="24"/>
  <c r="DQ418" i="24"/>
  <c r="DP418" i="24"/>
  <c r="DO418" i="24"/>
  <c r="DN418" i="24"/>
  <c r="DT418" i="24" s="1"/>
  <c r="DM418" i="24"/>
  <c r="DT417" i="24"/>
  <c r="DR417" i="24"/>
  <c r="DQ417" i="24"/>
  <c r="DP417" i="24"/>
  <c r="DV417" i="24" s="1"/>
  <c r="DO417" i="24"/>
  <c r="DU417" i="24" s="1"/>
  <c r="DN417" i="24"/>
  <c r="DM417" i="24"/>
  <c r="DS417" i="24" s="1"/>
  <c r="DT416" i="24"/>
  <c r="DR416" i="24"/>
  <c r="DQ416" i="24"/>
  <c r="DW416" i="24" s="1"/>
  <c r="DP416" i="24"/>
  <c r="DV416" i="24" s="1"/>
  <c r="DO416" i="24"/>
  <c r="DU416" i="24" s="1"/>
  <c r="DN416" i="24"/>
  <c r="DM416" i="24"/>
  <c r="DS416" i="24" s="1"/>
  <c r="DT415" i="24"/>
  <c r="DR415" i="24"/>
  <c r="DW415" i="24" s="1"/>
  <c r="DQ415" i="24"/>
  <c r="DP415" i="24"/>
  <c r="DV415" i="24" s="1"/>
  <c r="DO415" i="24"/>
  <c r="DU415" i="24" s="1"/>
  <c r="DN415" i="24"/>
  <c r="DM415" i="24"/>
  <c r="DS415" i="24" s="1"/>
  <c r="DV414" i="24"/>
  <c r="DR414" i="24"/>
  <c r="DQ414" i="24"/>
  <c r="DW414" i="24" s="1"/>
  <c r="DP414" i="24"/>
  <c r="DO414" i="24"/>
  <c r="DN414" i="24"/>
  <c r="DT414" i="24" s="1"/>
  <c r="DM414" i="24"/>
  <c r="DR413" i="24"/>
  <c r="DQ413" i="24"/>
  <c r="DP413" i="24"/>
  <c r="DO413" i="24"/>
  <c r="DN413" i="24"/>
  <c r="DT413" i="24" s="1"/>
  <c r="DM413" i="24"/>
  <c r="DR412" i="24"/>
  <c r="DQ412" i="24"/>
  <c r="DP412" i="24"/>
  <c r="DO412" i="24"/>
  <c r="DN412" i="24"/>
  <c r="DT412" i="24" s="1"/>
  <c r="DM412" i="24"/>
  <c r="DR411" i="24"/>
  <c r="DQ411" i="24"/>
  <c r="DP411" i="24"/>
  <c r="DO411" i="24"/>
  <c r="DN411" i="24"/>
  <c r="DT411" i="24" s="1"/>
  <c r="DM411" i="24"/>
  <c r="DR410" i="24"/>
  <c r="DW410" i="24" s="1"/>
  <c r="DQ410" i="24"/>
  <c r="DP410" i="24"/>
  <c r="DO410" i="24"/>
  <c r="DN410" i="24"/>
  <c r="DT410" i="24" s="1"/>
  <c r="DM410" i="24"/>
  <c r="DR409" i="24"/>
  <c r="DQ409" i="24"/>
  <c r="DP409" i="24"/>
  <c r="DO409" i="24"/>
  <c r="DN409" i="24"/>
  <c r="DT409" i="24" s="1"/>
  <c r="DM409" i="24"/>
  <c r="DR408" i="24"/>
  <c r="DU408" i="24" s="1"/>
  <c r="DQ408" i="24"/>
  <c r="DP408" i="24"/>
  <c r="DO408" i="24"/>
  <c r="DN408" i="24"/>
  <c r="DT408" i="24" s="1"/>
  <c r="DM408" i="24"/>
  <c r="DR407" i="24"/>
  <c r="DU407" i="24" s="1"/>
  <c r="DQ407" i="24"/>
  <c r="DP407" i="24"/>
  <c r="DO407" i="24"/>
  <c r="DN407" i="24"/>
  <c r="DT407" i="24" s="1"/>
  <c r="DM407" i="24"/>
  <c r="DS406" i="24"/>
  <c r="DR406" i="24"/>
  <c r="DQ406" i="24"/>
  <c r="DW406" i="24" s="1"/>
  <c r="DP406" i="24"/>
  <c r="DV406" i="24" s="1"/>
  <c r="DO406" i="24"/>
  <c r="DU406" i="24" s="1"/>
  <c r="DN406" i="24"/>
  <c r="DT406" i="24" s="1"/>
  <c r="DM406" i="24"/>
  <c r="DR405" i="24"/>
  <c r="DU405" i="24" s="1"/>
  <c r="DQ405" i="24"/>
  <c r="DP405" i="24"/>
  <c r="DO405" i="24"/>
  <c r="DN405" i="24"/>
  <c r="DM405" i="24"/>
  <c r="DR404" i="24"/>
  <c r="DQ404" i="24"/>
  <c r="DW404" i="24" s="1"/>
  <c r="DP404" i="24"/>
  <c r="DV404" i="24" s="1"/>
  <c r="DO404" i="24"/>
  <c r="DN404" i="24"/>
  <c r="DT404" i="24" s="1"/>
  <c r="DM404" i="24"/>
  <c r="DS404" i="24" s="1"/>
  <c r="DR403" i="24"/>
  <c r="DQ403" i="24"/>
  <c r="DW403" i="24" s="1"/>
  <c r="DP403" i="24"/>
  <c r="DV403" i="24" s="1"/>
  <c r="DO403" i="24"/>
  <c r="DU403" i="24" s="1"/>
  <c r="DN403" i="24"/>
  <c r="DT403" i="24" s="1"/>
  <c r="DM403" i="24"/>
  <c r="DS403" i="24" s="1"/>
  <c r="DR402" i="24"/>
  <c r="DQ402" i="24"/>
  <c r="DP402" i="24"/>
  <c r="DO402" i="24"/>
  <c r="DU402" i="24" s="1"/>
  <c r="DN402" i="24"/>
  <c r="DT402" i="24" s="1"/>
  <c r="DM402" i="24"/>
  <c r="DS402" i="24" s="1"/>
  <c r="DV401" i="24"/>
  <c r="DR401" i="24"/>
  <c r="DQ401" i="24"/>
  <c r="DW401" i="24" s="1"/>
  <c r="DP401" i="24"/>
  <c r="DO401" i="24"/>
  <c r="DU401" i="24" s="1"/>
  <c r="DN401" i="24"/>
  <c r="DT401" i="24" s="1"/>
  <c r="DM401" i="24"/>
  <c r="DS401" i="24" s="1"/>
  <c r="DR400" i="24"/>
  <c r="DQ400" i="24"/>
  <c r="DW400" i="24" s="1"/>
  <c r="DP400" i="24"/>
  <c r="DV400" i="24" s="1"/>
  <c r="DO400" i="24"/>
  <c r="DU400" i="24" s="1"/>
  <c r="DN400" i="24"/>
  <c r="DT400" i="24" s="1"/>
  <c r="DM400" i="24"/>
  <c r="DS400" i="24" s="1"/>
  <c r="DW399" i="24"/>
  <c r="DR399" i="24"/>
  <c r="DQ399" i="24"/>
  <c r="DP399" i="24"/>
  <c r="DO399" i="24"/>
  <c r="DN399" i="24"/>
  <c r="DT399" i="24" s="1"/>
  <c r="DM399" i="24"/>
  <c r="DS399" i="24" s="1"/>
  <c r="DR398" i="24"/>
  <c r="DQ398" i="24"/>
  <c r="DW398" i="24" s="1"/>
  <c r="DP398" i="24"/>
  <c r="DV398" i="24" s="1"/>
  <c r="DO398" i="24"/>
  <c r="DN398" i="24"/>
  <c r="DT398" i="24" s="1"/>
  <c r="DM398" i="24"/>
  <c r="DS397" i="24"/>
  <c r="DR397" i="24"/>
  <c r="DQ397" i="24"/>
  <c r="DP397" i="24"/>
  <c r="DO397" i="24"/>
  <c r="DU397" i="24" s="1"/>
  <c r="DN397" i="24"/>
  <c r="DT397" i="24" s="1"/>
  <c r="DM397" i="24"/>
  <c r="DT396" i="24"/>
  <c r="DR396" i="24"/>
  <c r="DQ396" i="24"/>
  <c r="DW396" i="24" s="1"/>
  <c r="DP396" i="24"/>
  <c r="DV396" i="24" s="1"/>
  <c r="DO396" i="24"/>
  <c r="DU396" i="24" s="1"/>
  <c r="DN396" i="24"/>
  <c r="DM396" i="24"/>
  <c r="DS396" i="24" s="1"/>
  <c r="DT395" i="24"/>
  <c r="DR395" i="24"/>
  <c r="DQ395" i="24"/>
  <c r="DW395" i="24" s="1"/>
  <c r="DP395" i="24"/>
  <c r="DV395" i="24" s="1"/>
  <c r="DO395" i="24"/>
  <c r="DU395" i="24" s="1"/>
  <c r="DN395" i="24"/>
  <c r="DM395" i="24"/>
  <c r="DS395" i="24" s="1"/>
  <c r="DS394" i="24"/>
  <c r="DR394" i="24"/>
  <c r="DQ394" i="24"/>
  <c r="DP394" i="24"/>
  <c r="DV394" i="24" s="1"/>
  <c r="DO394" i="24"/>
  <c r="DU394" i="24" s="1"/>
  <c r="DN394" i="24"/>
  <c r="DT394" i="24" s="1"/>
  <c r="DM394" i="24"/>
  <c r="DS393" i="24"/>
  <c r="DR393" i="24"/>
  <c r="DQ393" i="24"/>
  <c r="DW393" i="24" s="1"/>
  <c r="DP393" i="24"/>
  <c r="DV393" i="24" s="1"/>
  <c r="DO393" i="24"/>
  <c r="DU393" i="24" s="1"/>
  <c r="DN393" i="24"/>
  <c r="DT393" i="24" s="1"/>
  <c r="DM393" i="24"/>
  <c r="DT392" i="24"/>
  <c r="DR392" i="24"/>
  <c r="DQ392" i="24"/>
  <c r="DP392" i="24"/>
  <c r="DV392" i="24" s="1"/>
  <c r="DO392" i="24"/>
  <c r="DU392" i="24" s="1"/>
  <c r="DN392" i="24"/>
  <c r="DM392" i="24"/>
  <c r="DT391" i="24"/>
  <c r="DR391" i="24"/>
  <c r="DQ391" i="24"/>
  <c r="DW391" i="24" s="1"/>
  <c r="DP391" i="24"/>
  <c r="DV391" i="24" s="1"/>
  <c r="DO391" i="24"/>
  <c r="DU391" i="24" s="1"/>
  <c r="DN391" i="24"/>
  <c r="DM391" i="24"/>
  <c r="DS391" i="24" s="1"/>
  <c r="DR390" i="24"/>
  <c r="DS390" i="24" s="1"/>
  <c r="DQ390" i="24"/>
  <c r="DP390" i="24"/>
  <c r="DO390" i="24"/>
  <c r="DN390" i="24"/>
  <c r="DT390" i="24" s="1"/>
  <c r="DM390" i="24"/>
  <c r="DR389" i="24"/>
  <c r="DQ389" i="24"/>
  <c r="DP389" i="24"/>
  <c r="DO389" i="24"/>
  <c r="DU389" i="24" s="1"/>
  <c r="DN389" i="24"/>
  <c r="DT389" i="24" s="1"/>
  <c r="DM389" i="24"/>
  <c r="DR388" i="24"/>
  <c r="DQ388" i="24"/>
  <c r="DP388" i="24"/>
  <c r="DO388" i="24"/>
  <c r="DN388" i="24"/>
  <c r="DT388" i="24" s="1"/>
  <c r="DM388" i="24"/>
  <c r="DT387" i="24"/>
  <c r="DR387" i="24"/>
  <c r="DQ387" i="24"/>
  <c r="DW387" i="24" s="1"/>
  <c r="DP387" i="24"/>
  <c r="DV387" i="24" s="1"/>
  <c r="DO387" i="24"/>
  <c r="DU387" i="24" s="1"/>
  <c r="DN387" i="24"/>
  <c r="DM387" i="24"/>
  <c r="DS387" i="24" s="1"/>
  <c r="DW386" i="24"/>
  <c r="DR386" i="24"/>
  <c r="DQ386" i="24"/>
  <c r="DP386" i="24"/>
  <c r="DV386" i="24" s="1"/>
  <c r="DO386" i="24"/>
  <c r="DN386" i="24"/>
  <c r="DT386" i="24" s="1"/>
  <c r="DM386" i="24"/>
  <c r="DV385" i="24"/>
  <c r="DR385" i="24"/>
  <c r="DQ385" i="24"/>
  <c r="DW385" i="24" s="1"/>
  <c r="DP385" i="24"/>
  <c r="DO385" i="24"/>
  <c r="DU385" i="24" s="1"/>
  <c r="DN385" i="24"/>
  <c r="DT385" i="24" s="1"/>
  <c r="DM385" i="24"/>
  <c r="DS385" i="24" s="1"/>
  <c r="DR384" i="24"/>
  <c r="DQ384" i="24"/>
  <c r="DP384" i="24"/>
  <c r="DV384" i="24" s="1"/>
  <c r="DO384" i="24"/>
  <c r="DN384" i="24"/>
  <c r="DT384" i="24" s="1"/>
  <c r="DM384" i="24"/>
  <c r="DR383" i="24"/>
  <c r="DQ383" i="24"/>
  <c r="DW383" i="24" s="1"/>
  <c r="DP383" i="24"/>
  <c r="DO383" i="24"/>
  <c r="DN383" i="24"/>
  <c r="DT383" i="24" s="1"/>
  <c r="DM383" i="24"/>
  <c r="DS383" i="24" s="1"/>
  <c r="DR382" i="24"/>
  <c r="DS382" i="24" s="1"/>
  <c r="DQ382" i="24"/>
  <c r="DW382" i="24" s="1"/>
  <c r="DP382" i="24"/>
  <c r="DO382" i="24"/>
  <c r="DN382" i="24"/>
  <c r="DT382" i="24" s="1"/>
  <c r="DM382" i="24"/>
  <c r="DR381" i="24"/>
  <c r="DV381" i="24" s="1"/>
  <c r="DQ381" i="24"/>
  <c r="DW381" i="24" s="1"/>
  <c r="DP381" i="24"/>
  <c r="DO381" i="24"/>
  <c r="DU381" i="24" s="1"/>
  <c r="DN381" i="24"/>
  <c r="DT381" i="24" s="1"/>
  <c r="DM381" i="24"/>
  <c r="DR380" i="24"/>
  <c r="DQ380" i="24"/>
  <c r="DW380" i="24" s="1"/>
  <c r="DP380" i="24"/>
  <c r="DV380" i="24" s="1"/>
  <c r="DO380" i="24"/>
  <c r="DU380" i="24" s="1"/>
  <c r="DN380" i="24"/>
  <c r="DT380" i="24" s="1"/>
  <c r="DM380" i="24"/>
  <c r="DS380" i="24" s="1"/>
  <c r="DS379" i="24"/>
  <c r="DR379" i="24"/>
  <c r="DQ379" i="24"/>
  <c r="DW379" i="24" s="1"/>
  <c r="DP379" i="24"/>
  <c r="DV379" i="24" s="1"/>
  <c r="DO379" i="24"/>
  <c r="DU379" i="24" s="1"/>
  <c r="DN379" i="24"/>
  <c r="DT379" i="24" s="1"/>
  <c r="DM379" i="24"/>
  <c r="DT378" i="24"/>
  <c r="DS378" i="24"/>
  <c r="DR378" i="24"/>
  <c r="DQ378" i="24"/>
  <c r="DP378" i="24"/>
  <c r="DV378" i="24" s="1"/>
  <c r="DO378" i="24"/>
  <c r="DU378" i="24" s="1"/>
  <c r="DN378" i="24"/>
  <c r="DM378" i="24"/>
  <c r="DR377" i="24"/>
  <c r="DQ377" i="24"/>
  <c r="DP377" i="24"/>
  <c r="DO377" i="24"/>
  <c r="DN377" i="24"/>
  <c r="DT377" i="24" s="1"/>
  <c r="DM377" i="24"/>
  <c r="DR376" i="24"/>
  <c r="DU376" i="24" s="1"/>
  <c r="DQ376" i="24"/>
  <c r="DP376" i="24"/>
  <c r="DO376" i="24"/>
  <c r="DN376" i="24"/>
  <c r="DT376" i="24" s="1"/>
  <c r="DM376" i="24"/>
  <c r="DU375" i="24"/>
  <c r="DR375" i="24"/>
  <c r="DQ375" i="24"/>
  <c r="DP375" i="24"/>
  <c r="DV375" i="24" s="1"/>
  <c r="DO375" i="24"/>
  <c r="DN375" i="24"/>
  <c r="DT375" i="24" s="1"/>
  <c r="DM375" i="24"/>
  <c r="DR374" i="24"/>
  <c r="DQ374" i="24"/>
  <c r="DW374" i="24" s="1"/>
  <c r="DP374" i="24"/>
  <c r="DO374" i="24"/>
  <c r="DU374" i="24" s="1"/>
  <c r="DN374" i="24"/>
  <c r="DT374" i="24" s="1"/>
  <c r="DM374" i="24"/>
  <c r="DS374" i="24" s="1"/>
  <c r="DR373" i="24"/>
  <c r="DU373" i="24" s="1"/>
  <c r="DQ373" i="24"/>
  <c r="DP373" i="24"/>
  <c r="DV373" i="24" s="1"/>
  <c r="DO373" i="24"/>
  <c r="DN373" i="24"/>
  <c r="DT373" i="24" s="1"/>
  <c r="DM373" i="24"/>
  <c r="DV372" i="24"/>
  <c r="DR372" i="24"/>
  <c r="DQ372" i="24"/>
  <c r="DW372" i="24" s="1"/>
  <c r="DP372" i="24"/>
  <c r="DO372" i="24"/>
  <c r="DN372" i="24"/>
  <c r="DT372" i="24" s="1"/>
  <c r="DM372" i="24"/>
  <c r="DS372" i="24" s="1"/>
  <c r="DT371" i="24"/>
  <c r="DR371" i="24"/>
  <c r="DQ371" i="24"/>
  <c r="DW371" i="24" s="1"/>
  <c r="DP371" i="24"/>
  <c r="DV371" i="24" s="1"/>
  <c r="DO371" i="24"/>
  <c r="DU371" i="24" s="1"/>
  <c r="DN371" i="24"/>
  <c r="DM371" i="24"/>
  <c r="DS371" i="24" s="1"/>
  <c r="DR370" i="24"/>
  <c r="DS370" i="24" s="1"/>
  <c r="DQ370" i="24"/>
  <c r="DP370" i="24"/>
  <c r="DO370" i="24"/>
  <c r="DN370" i="24"/>
  <c r="DT370" i="24" s="1"/>
  <c r="DM370" i="24"/>
  <c r="DV369" i="24"/>
  <c r="DS369" i="24"/>
  <c r="DR369" i="24"/>
  <c r="DQ369" i="24"/>
  <c r="DW369" i="24" s="1"/>
  <c r="DP369" i="24"/>
  <c r="DO369" i="24"/>
  <c r="DU369" i="24" s="1"/>
  <c r="DN369" i="24"/>
  <c r="DT369" i="24" s="1"/>
  <c r="DM369" i="24"/>
  <c r="DR368" i="24"/>
  <c r="DQ368" i="24"/>
  <c r="DP368" i="24"/>
  <c r="DO368" i="24"/>
  <c r="DN368" i="24"/>
  <c r="DT368" i="24" s="1"/>
  <c r="DM368" i="24"/>
  <c r="DT367" i="24"/>
  <c r="DS367" i="24"/>
  <c r="DR367" i="24"/>
  <c r="DQ367" i="24"/>
  <c r="DW367" i="24" s="1"/>
  <c r="DP367" i="24"/>
  <c r="DV367" i="24" s="1"/>
  <c r="DO367" i="24"/>
  <c r="DU367" i="24" s="1"/>
  <c r="DN367" i="24"/>
  <c r="DM367" i="24"/>
  <c r="DR366" i="24"/>
  <c r="DQ366" i="24"/>
  <c r="F4" i="21" s="1"/>
  <c r="DP366" i="24"/>
  <c r="DO366" i="24"/>
  <c r="D4" i="21" s="1"/>
  <c r="DN366" i="24"/>
  <c r="DM366" i="24"/>
  <c r="B4" i="21" s="1"/>
  <c r="DR365" i="24"/>
  <c r="DQ365" i="24"/>
  <c r="DP365" i="24"/>
  <c r="DO365" i="24"/>
  <c r="DN365" i="24"/>
  <c r="DT365" i="24" s="1"/>
  <c r="DM365" i="24"/>
  <c r="DS365" i="24" s="1"/>
  <c r="DR364" i="24"/>
  <c r="DU364" i="24" s="1"/>
  <c r="DQ364" i="24"/>
  <c r="DW364" i="24" s="1"/>
  <c r="DP364" i="24"/>
  <c r="DO364" i="24"/>
  <c r="DN364" i="24"/>
  <c r="DT364" i="24" s="1"/>
  <c r="DM364" i="24"/>
  <c r="DS364" i="24" s="1"/>
  <c r="DR363" i="24"/>
  <c r="DU363" i="24" s="1"/>
  <c r="DQ363" i="24"/>
  <c r="DW363" i="24" s="1"/>
  <c r="DP363" i="24"/>
  <c r="DO363" i="24"/>
  <c r="DN363" i="24"/>
  <c r="DT363" i="24" s="1"/>
  <c r="DM363" i="24"/>
  <c r="DS363" i="24" s="1"/>
  <c r="DR362" i="24"/>
  <c r="DQ362" i="24"/>
  <c r="DP362" i="24"/>
  <c r="DO362" i="24"/>
  <c r="DN362" i="24"/>
  <c r="DT362" i="24" s="1"/>
  <c r="DM362" i="24"/>
  <c r="DS362" i="24" s="1"/>
  <c r="DR361" i="24"/>
  <c r="DQ361" i="24"/>
  <c r="DW361" i="24" s="1"/>
  <c r="DP361" i="24"/>
  <c r="DV361" i="24" s="1"/>
  <c r="DO361" i="24"/>
  <c r="DN361" i="24"/>
  <c r="DT361" i="24" s="1"/>
  <c r="DM361" i="24"/>
  <c r="DS361" i="24" s="1"/>
  <c r="DR360" i="24"/>
  <c r="DU360" i="24" s="1"/>
  <c r="DQ360" i="24"/>
  <c r="DP360" i="24"/>
  <c r="DO360" i="24"/>
  <c r="DN360" i="24"/>
  <c r="DT360" i="24" s="1"/>
  <c r="DM360" i="24"/>
  <c r="DR359" i="24"/>
  <c r="DU359" i="24" s="1"/>
  <c r="DQ359" i="24"/>
  <c r="DW359" i="24" s="1"/>
  <c r="DP359" i="24"/>
  <c r="DO359" i="24"/>
  <c r="DN359" i="24"/>
  <c r="DT359" i="24" s="1"/>
  <c r="DM359" i="24"/>
  <c r="DS359" i="24" s="1"/>
  <c r="DR358" i="24"/>
  <c r="DQ358" i="24"/>
  <c r="DW358" i="24" s="1"/>
  <c r="DP358" i="24"/>
  <c r="DO358" i="24"/>
  <c r="DN358" i="24"/>
  <c r="DT358" i="24" s="1"/>
  <c r="DM358" i="24"/>
  <c r="DR357" i="24"/>
  <c r="DQ357" i="24"/>
  <c r="DP357" i="24"/>
  <c r="DO357" i="24"/>
  <c r="DU357" i="24" s="1"/>
  <c r="DN357" i="24"/>
  <c r="DT357" i="24" s="1"/>
  <c r="DM357" i="24"/>
  <c r="DR356" i="24"/>
  <c r="DQ356" i="24"/>
  <c r="DP356" i="24"/>
  <c r="DO356" i="24"/>
  <c r="DN356" i="24"/>
  <c r="DT356" i="24" s="1"/>
  <c r="DM356" i="24"/>
  <c r="DR355" i="24"/>
  <c r="DQ355" i="24"/>
  <c r="DW355" i="24" s="1"/>
  <c r="DP355" i="24"/>
  <c r="DO355" i="24"/>
  <c r="DN355" i="24"/>
  <c r="DT355" i="24" s="1"/>
  <c r="DM355" i="24"/>
  <c r="DS355" i="24" s="1"/>
  <c r="DR354" i="24"/>
  <c r="DQ354" i="24"/>
  <c r="DW354" i="24" s="1"/>
  <c r="DP354" i="24"/>
  <c r="DV354" i="24" s="1"/>
  <c r="DO354" i="24"/>
  <c r="DN354" i="24"/>
  <c r="DT354" i="24" s="1"/>
  <c r="DM354" i="24"/>
  <c r="DR353" i="24"/>
  <c r="DQ353" i="24"/>
  <c r="DW353" i="24" s="1"/>
  <c r="DP353" i="24"/>
  <c r="DV353" i="24" s="1"/>
  <c r="DO353" i="24"/>
  <c r="DU353" i="24" s="1"/>
  <c r="DN353" i="24"/>
  <c r="DT353" i="24" s="1"/>
  <c r="DM353" i="24"/>
  <c r="DS353" i="24" s="1"/>
  <c r="DR352" i="24"/>
  <c r="DU352" i="24" s="1"/>
  <c r="DQ352" i="24"/>
  <c r="DP352" i="24"/>
  <c r="DO352" i="24"/>
  <c r="DN352" i="24"/>
  <c r="DT352" i="24" s="1"/>
  <c r="DM352" i="24"/>
  <c r="DT351" i="24"/>
  <c r="DS351" i="24"/>
  <c r="DR351" i="24"/>
  <c r="DQ351" i="24"/>
  <c r="DW351" i="24" s="1"/>
  <c r="DP351" i="24"/>
  <c r="DV351" i="24" s="1"/>
  <c r="DO351" i="24"/>
  <c r="DU351" i="24" s="1"/>
  <c r="DN351" i="24"/>
  <c r="DM351" i="24"/>
  <c r="DW350" i="24"/>
  <c r="DT350" i="24"/>
  <c r="DR350" i="24"/>
  <c r="DS350" i="24" s="1"/>
  <c r="DQ350" i="24"/>
  <c r="DP350" i="24"/>
  <c r="DV350" i="24" s="1"/>
  <c r="DO350" i="24"/>
  <c r="DN350" i="24"/>
  <c r="DM350" i="24"/>
  <c r="DW349" i="24"/>
  <c r="DR349" i="24"/>
  <c r="DQ349" i="24"/>
  <c r="DP349" i="24"/>
  <c r="DO349" i="24"/>
  <c r="DU349" i="24" s="1"/>
  <c r="DN349" i="24"/>
  <c r="DT349" i="24" s="1"/>
  <c r="DM349" i="24"/>
  <c r="DU348" i="24"/>
  <c r="DT348" i="24"/>
  <c r="DR348" i="24"/>
  <c r="DQ348" i="24"/>
  <c r="DW348" i="24" s="1"/>
  <c r="DP348" i="24"/>
  <c r="DV348" i="24" s="1"/>
  <c r="DO348" i="24"/>
  <c r="DN348" i="24"/>
  <c r="DM348" i="24"/>
  <c r="DS348" i="24" s="1"/>
  <c r="DT347" i="24"/>
  <c r="DR347" i="24"/>
  <c r="DQ347" i="24"/>
  <c r="DW347" i="24" s="1"/>
  <c r="DP347" i="24"/>
  <c r="DV347" i="24" s="1"/>
  <c r="DO347" i="24"/>
  <c r="DU347" i="24" s="1"/>
  <c r="DN347" i="24"/>
  <c r="DM347" i="24"/>
  <c r="DS347" i="24" s="1"/>
  <c r="DT346" i="24"/>
  <c r="DR346" i="24"/>
  <c r="DQ346" i="24"/>
  <c r="DP346" i="24"/>
  <c r="DV346" i="24" s="1"/>
  <c r="DO346" i="24"/>
  <c r="DU346" i="24" s="1"/>
  <c r="DN346" i="24"/>
  <c r="DM346" i="24"/>
  <c r="DS346" i="24" s="1"/>
  <c r="DR345" i="24"/>
  <c r="DV345" i="24" s="1"/>
  <c r="DQ345" i="24"/>
  <c r="DP345" i="24"/>
  <c r="DO345" i="24"/>
  <c r="DN345" i="24"/>
  <c r="DT345" i="24" s="1"/>
  <c r="DM345" i="24"/>
  <c r="DR344" i="24"/>
  <c r="DQ344" i="24"/>
  <c r="DP344" i="24"/>
  <c r="DO344" i="24"/>
  <c r="DN344" i="24"/>
  <c r="DT344" i="24" s="1"/>
  <c r="DM344" i="24"/>
  <c r="DU343" i="24"/>
  <c r="DT343" i="24"/>
  <c r="DR343" i="24"/>
  <c r="DQ343" i="24"/>
  <c r="DW343" i="24" s="1"/>
  <c r="DP343" i="24"/>
  <c r="DV343" i="24" s="1"/>
  <c r="DO343" i="24"/>
  <c r="DN343" i="24"/>
  <c r="DM343" i="24"/>
  <c r="DS343" i="24" s="1"/>
  <c r="DR342" i="24"/>
  <c r="DQ342" i="24"/>
  <c r="DW342" i="24" s="1"/>
  <c r="DP342" i="24"/>
  <c r="DO342" i="24"/>
  <c r="DN342" i="24"/>
  <c r="DT342" i="24" s="1"/>
  <c r="DM342" i="24"/>
  <c r="DS342" i="24" s="1"/>
  <c r="DR341" i="24"/>
  <c r="DQ341" i="24"/>
  <c r="DW341" i="24" s="1"/>
  <c r="DP341" i="24"/>
  <c r="DV341" i="24" s="1"/>
  <c r="DO341" i="24"/>
  <c r="DN341" i="24"/>
  <c r="DT341" i="24" s="1"/>
  <c r="DM341" i="24"/>
  <c r="DS341" i="24" s="1"/>
  <c r="DV340" i="24"/>
  <c r="DR340" i="24"/>
  <c r="DQ340" i="24"/>
  <c r="DP340" i="24"/>
  <c r="DO340" i="24"/>
  <c r="DN340" i="24"/>
  <c r="DT340" i="24" s="1"/>
  <c r="DM340" i="24"/>
  <c r="DT339" i="24"/>
  <c r="DR339" i="24"/>
  <c r="DQ339" i="24"/>
  <c r="DP339" i="24"/>
  <c r="DV339" i="24" s="1"/>
  <c r="DO339" i="24"/>
  <c r="DU339" i="24" s="1"/>
  <c r="DN339" i="24"/>
  <c r="DM339" i="24"/>
  <c r="DR338" i="24"/>
  <c r="DS338" i="24" s="1"/>
  <c r="DQ338" i="24"/>
  <c r="DP338" i="24"/>
  <c r="DO338" i="24"/>
  <c r="DN338" i="24"/>
  <c r="DT338" i="24" s="1"/>
  <c r="DM338" i="24"/>
  <c r="DS337" i="24"/>
  <c r="DR337" i="24"/>
  <c r="DQ337" i="24"/>
  <c r="DP337" i="24"/>
  <c r="DV337" i="24" s="1"/>
  <c r="DO337" i="24"/>
  <c r="DU337" i="24" s="1"/>
  <c r="DN337" i="24"/>
  <c r="DT337" i="24" s="1"/>
  <c r="DM337" i="24"/>
  <c r="DR336" i="24"/>
  <c r="DQ336" i="24"/>
  <c r="DP336" i="24"/>
  <c r="DO336" i="24"/>
  <c r="DN336" i="24"/>
  <c r="DT336" i="24" s="1"/>
  <c r="DM336" i="24"/>
  <c r="DT335" i="24"/>
  <c r="DS335" i="24"/>
  <c r="DR335" i="24"/>
  <c r="DQ335" i="24"/>
  <c r="DW335" i="24" s="1"/>
  <c r="DP335" i="24"/>
  <c r="DV335" i="24" s="1"/>
  <c r="DO335" i="24"/>
  <c r="DU335" i="24" s="1"/>
  <c r="DN335" i="24"/>
  <c r="DM335" i="24"/>
  <c r="DR334" i="24"/>
  <c r="DQ334" i="24"/>
  <c r="DP334" i="24"/>
  <c r="DO334" i="24"/>
  <c r="DN334" i="24"/>
  <c r="DT334" i="24" s="1"/>
  <c r="DM334" i="24"/>
  <c r="DR333" i="24"/>
  <c r="DQ333" i="24"/>
  <c r="DP333" i="24"/>
  <c r="DO333" i="24"/>
  <c r="DN333" i="24"/>
  <c r="DT333" i="24" s="1"/>
  <c r="DM333" i="24"/>
  <c r="DS333" i="24" s="1"/>
  <c r="DR332" i="24"/>
  <c r="DU332" i="24" s="1"/>
  <c r="DQ332" i="24"/>
  <c r="DW332" i="24" s="1"/>
  <c r="DP332" i="24"/>
  <c r="DO332" i="24"/>
  <c r="DN332" i="24"/>
  <c r="DT332" i="24" s="1"/>
  <c r="DM332" i="24"/>
  <c r="DS332" i="24" s="1"/>
  <c r="DR331" i="24"/>
  <c r="DU331" i="24" s="1"/>
  <c r="DQ331" i="24"/>
  <c r="DW331" i="24" s="1"/>
  <c r="DP331" i="24"/>
  <c r="DO331" i="24"/>
  <c r="DN331" i="24"/>
  <c r="DT331" i="24" s="1"/>
  <c r="DM331" i="24"/>
  <c r="DS331" i="24" s="1"/>
  <c r="DR330" i="24"/>
  <c r="DQ330" i="24"/>
  <c r="DP330" i="24"/>
  <c r="DO330" i="24"/>
  <c r="DN330" i="24"/>
  <c r="DT330" i="24" s="1"/>
  <c r="DM330" i="24"/>
  <c r="DS330" i="24" s="1"/>
  <c r="DR329" i="24"/>
  <c r="DQ329" i="24"/>
  <c r="DW329" i="24" s="1"/>
  <c r="DP329" i="24"/>
  <c r="DV329" i="24" s="1"/>
  <c r="DO329" i="24"/>
  <c r="DN329" i="24"/>
  <c r="DT329" i="24" s="1"/>
  <c r="DM329" i="24"/>
  <c r="DS329" i="24" s="1"/>
  <c r="DR328" i="24"/>
  <c r="DU328" i="24" s="1"/>
  <c r="DQ328" i="24"/>
  <c r="DP328" i="24"/>
  <c r="DO328" i="24"/>
  <c r="DN328" i="24"/>
  <c r="DT328" i="24" s="1"/>
  <c r="DM328" i="24"/>
  <c r="DR327" i="24"/>
  <c r="DU327" i="24" s="1"/>
  <c r="DQ327" i="24"/>
  <c r="DW327" i="24" s="1"/>
  <c r="DP327" i="24"/>
  <c r="DO327" i="24"/>
  <c r="DN327" i="24"/>
  <c r="DT327" i="24" s="1"/>
  <c r="DM327" i="24"/>
  <c r="DS327" i="24" s="1"/>
  <c r="DR326" i="24"/>
  <c r="DQ326" i="24"/>
  <c r="DW326" i="24" s="1"/>
  <c r="DP326" i="24"/>
  <c r="DO326" i="24"/>
  <c r="DN326" i="24"/>
  <c r="DT326" i="24" s="1"/>
  <c r="DM326" i="24"/>
  <c r="DR325" i="24"/>
  <c r="DQ325" i="24"/>
  <c r="DP325" i="24"/>
  <c r="DO325" i="24"/>
  <c r="DU325" i="24" s="1"/>
  <c r="DN325" i="24"/>
  <c r="DT325" i="24" s="1"/>
  <c r="DM325" i="24"/>
  <c r="DR324" i="24"/>
  <c r="DQ324" i="24"/>
  <c r="DP324" i="24"/>
  <c r="DO324" i="24"/>
  <c r="DN324" i="24"/>
  <c r="DT324" i="24" s="1"/>
  <c r="DM324" i="24"/>
  <c r="DR323" i="24"/>
  <c r="DS323" i="24" s="1"/>
  <c r="DQ323" i="24"/>
  <c r="DP323" i="24"/>
  <c r="DO323" i="24"/>
  <c r="DN323" i="24"/>
  <c r="DT323" i="24" s="1"/>
  <c r="DM323" i="24"/>
  <c r="DR322" i="24"/>
  <c r="DQ322" i="24"/>
  <c r="DW322" i="24" s="1"/>
  <c r="DP322" i="24"/>
  <c r="DO322" i="24"/>
  <c r="DN322" i="24"/>
  <c r="DT322" i="24" s="1"/>
  <c r="DM322" i="24"/>
  <c r="DR321" i="24"/>
  <c r="DQ321" i="24"/>
  <c r="DW321" i="24" s="1"/>
  <c r="DP321" i="24"/>
  <c r="DV321" i="24" s="1"/>
  <c r="DO321" i="24"/>
  <c r="DN321" i="24"/>
  <c r="DT321" i="24" s="1"/>
  <c r="DM321" i="24"/>
  <c r="DS321" i="24" s="1"/>
  <c r="DR320" i="24"/>
  <c r="DQ320" i="24"/>
  <c r="DP320" i="24"/>
  <c r="DO320" i="24"/>
  <c r="DU320" i="24" s="1"/>
  <c r="DN320" i="24"/>
  <c r="DT320" i="24" s="1"/>
  <c r="DM320" i="24"/>
  <c r="DS320" i="24" s="1"/>
  <c r="DU319" i="24"/>
  <c r="DT319" i="24"/>
  <c r="DR319" i="24"/>
  <c r="DQ319" i="24"/>
  <c r="DW319" i="24" s="1"/>
  <c r="DP319" i="24"/>
  <c r="DV319" i="24" s="1"/>
  <c r="DO319" i="24"/>
  <c r="DN319" i="24"/>
  <c r="DM319" i="24"/>
  <c r="DS319" i="24" s="1"/>
  <c r="DU318" i="24"/>
  <c r="DT318" i="24"/>
  <c r="DR318" i="24"/>
  <c r="DQ318" i="24"/>
  <c r="DW318" i="24" s="1"/>
  <c r="DP318" i="24"/>
  <c r="DV318" i="24" s="1"/>
  <c r="DO318" i="24"/>
  <c r="DN318" i="24"/>
  <c r="DM318" i="24"/>
  <c r="DS318" i="24" s="1"/>
  <c r="DT317" i="24"/>
  <c r="DR317" i="24"/>
  <c r="DQ317" i="24"/>
  <c r="DP317" i="24"/>
  <c r="DV317" i="24" s="1"/>
  <c r="DO317" i="24"/>
  <c r="DU317" i="24" s="1"/>
  <c r="DN317" i="24"/>
  <c r="DM317" i="24"/>
  <c r="DS317" i="24" s="1"/>
  <c r="DR316" i="24"/>
  <c r="DV316" i="24" s="1"/>
  <c r="DQ316" i="24"/>
  <c r="DP316" i="24"/>
  <c r="DO316" i="24"/>
  <c r="DN316" i="24"/>
  <c r="DT316" i="24" s="1"/>
  <c r="DM316" i="24"/>
  <c r="DR315" i="24"/>
  <c r="DU315" i="24" s="1"/>
  <c r="DQ315" i="24"/>
  <c r="DP315" i="24"/>
  <c r="DO315" i="24"/>
  <c r="DN315" i="24"/>
  <c r="DT315" i="24" s="1"/>
  <c r="DM315" i="24"/>
  <c r="DR314" i="24"/>
  <c r="DU314" i="24" s="1"/>
  <c r="DQ314" i="24"/>
  <c r="DW314" i="24" s="1"/>
  <c r="DP314" i="24"/>
  <c r="DO314" i="24"/>
  <c r="DN314" i="24"/>
  <c r="DT314" i="24" s="1"/>
  <c r="DM314" i="24"/>
  <c r="DS314" i="24" s="1"/>
  <c r="DR313" i="24"/>
  <c r="DQ313" i="24"/>
  <c r="DW313" i="24" s="1"/>
  <c r="DP313" i="24"/>
  <c r="DO313" i="24"/>
  <c r="DN313" i="24"/>
  <c r="DT313" i="24" s="1"/>
  <c r="DM313" i="24"/>
  <c r="DS313" i="24" s="1"/>
  <c r="DR312" i="24"/>
  <c r="DQ312" i="24"/>
  <c r="DW312" i="24" s="1"/>
  <c r="DP312" i="24"/>
  <c r="DV312" i="24" s="1"/>
  <c r="DO312" i="24"/>
  <c r="DU312" i="24" s="1"/>
  <c r="DN312" i="24"/>
  <c r="DT312" i="24" s="1"/>
  <c r="DM312" i="24"/>
  <c r="DS312" i="24" s="1"/>
  <c r="DR311" i="24"/>
  <c r="DQ311" i="24"/>
  <c r="DP311" i="24"/>
  <c r="DV311" i="24" s="1"/>
  <c r="DO311" i="24"/>
  <c r="DN311" i="24"/>
  <c r="DT311" i="24" s="1"/>
  <c r="DM311" i="24"/>
  <c r="DT310" i="24"/>
  <c r="DR310" i="24"/>
  <c r="DQ310" i="24"/>
  <c r="DW310" i="24" s="1"/>
  <c r="DP310" i="24"/>
  <c r="DV310" i="24" s="1"/>
  <c r="DO310" i="24"/>
  <c r="DU310" i="24" s="1"/>
  <c r="DN310" i="24"/>
  <c r="DM310" i="24"/>
  <c r="DS310" i="24" s="1"/>
  <c r="DW309" i="24"/>
  <c r="DR309" i="24"/>
  <c r="DQ309" i="24"/>
  <c r="DP309" i="24"/>
  <c r="DV309" i="24" s="1"/>
  <c r="DO309" i="24"/>
  <c r="DN309" i="24"/>
  <c r="DT309" i="24" s="1"/>
  <c r="DM309" i="24"/>
  <c r="DV308" i="24"/>
  <c r="DR308" i="24"/>
  <c r="DQ308" i="24"/>
  <c r="DW308" i="24" s="1"/>
  <c r="DP308" i="24"/>
  <c r="DO308" i="24"/>
  <c r="DU308" i="24" s="1"/>
  <c r="DN308" i="24"/>
  <c r="DT308" i="24" s="1"/>
  <c r="DM308" i="24"/>
  <c r="DS308" i="24" s="1"/>
  <c r="DR307" i="24"/>
  <c r="DQ307" i="24"/>
  <c r="DW307" i="24" s="1"/>
  <c r="DP307" i="24"/>
  <c r="DV307" i="24" s="1"/>
  <c r="DO307" i="24"/>
  <c r="DU307" i="24" s="1"/>
  <c r="DN307" i="24"/>
  <c r="DT307" i="24" s="1"/>
  <c r="DM307" i="24"/>
  <c r="DS307" i="24" s="1"/>
  <c r="DW306" i="24"/>
  <c r="DR306" i="24"/>
  <c r="DQ306" i="24"/>
  <c r="DP306" i="24"/>
  <c r="DO306" i="24"/>
  <c r="DN306" i="24"/>
  <c r="DT306" i="24" s="1"/>
  <c r="DM306" i="24"/>
  <c r="DS306" i="24" s="1"/>
  <c r="DR305" i="24"/>
  <c r="DQ305" i="24"/>
  <c r="DP305" i="24"/>
  <c r="DV305" i="24" s="1"/>
  <c r="DO305" i="24"/>
  <c r="DN305" i="24"/>
  <c r="DT305" i="24" s="1"/>
  <c r="DM305" i="24"/>
  <c r="DR304" i="24"/>
  <c r="DQ304" i="24"/>
  <c r="DP304" i="24"/>
  <c r="DO304" i="24"/>
  <c r="DN304" i="24"/>
  <c r="DT304" i="24" s="1"/>
  <c r="DM304" i="24"/>
  <c r="DR303" i="24"/>
  <c r="DQ303" i="24"/>
  <c r="DP303" i="24"/>
  <c r="DO303" i="24"/>
  <c r="DN303" i="24"/>
  <c r="DT303" i="24" s="1"/>
  <c r="DM303" i="24"/>
  <c r="DR302" i="24"/>
  <c r="DQ302" i="24"/>
  <c r="DP302" i="24"/>
  <c r="DO302" i="24"/>
  <c r="DN302" i="24"/>
  <c r="DT302" i="24" s="1"/>
  <c r="DM302" i="24"/>
  <c r="DR301" i="24"/>
  <c r="DQ301" i="24"/>
  <c r="DP301" i="24"/>
  <c r="DO301" i="24"/>
  <c r="DN301" i="24"/>
  <c r="DT301" i="24" s="1"/>
  <c r="DM301" i="24"/>
  <c r="DR300" i="24"/>
  <c r="DQ300" i="24"/>
  <c r="DP300" i="24"/>
  <c r="DO300" i="24"/>
  <c r="DN300" i="24"/>
  <c r="DT300" i="24" s="1"/>
  <c r="DM300" i="24"/>
  <c r="DR299" i="24"/>
  <c r="DU299" i="24" s="1"/>
  <c r="DQ299" i="24"/>
  <c r="DP299" i="24"/>
  <c r="DO299" i="24"/>
  <c r="DN299" i="24"/>
  <c r="DT299" i="24" s="1"/>
  <c r="DM299" i="24"/>
  <c r="DR298" i="24"/>
  <c r="DQ298" i="24"/>
  <c r="DP298" i="24"/>
  <c r="DO298" i="24"/>
  <c r="DN298" i="24"/>
  <c r="DT298" i="24" s="1"/>
  <c r="DM298" i="24"/>
  <c r="DR297" i="24"/>
  <c r="DQ297" i="24"/>
  <c r="DP297" i="24"/>
  <c r="DO297" i="24"/>
  <c r="DN297" i="24"/>
  <c r="DT297" i="24" s="1"/>
  <c r="DM297" i="24"/>
  <c r="DV296" i="24"/>
  <c r="DR296" i="24"/>
  <c r="DQ296" i="24"/>
  <c r="DW296" i="24" s="1"/>
  <c r="DP296" i="24"/>
  <c r="DO296" i="24"/>
  <c r="DU296" i="24" s="1"/>
  <c r="DN296" i="24"/>
  <c r="DT296" i="24" s="1"/>
  <c r="DM296" i="24"/>
  <c r="DS296" i="24" s="1"/>
  <c r="DV295" i="24"/>
  <c r="DR295" i="24"/>
  <c r="DQ295" i="24"/>
  <c r="DW295" i="24" s="1"/>
  <c r="DP295" i="24"/>
  <c r="DO295" i="24"/>
  <c r="DN295" i="24"/>
  <c r="DT295" i="24" s="1"/>
  <c r="DM295" i="24"/>
  <c r="DS295" i="24" s="1"/>
  <c r="DT294" i="24"/>
  <c r="DS294" i="24"/>
  <c r="DR294" i="24"/>
  <c r="DQ294" i="24"/>
  <c r="DW294" i="24" s="1"/>
  <c r="DP294" i="24"/>
  <c r="DV294" i="24" s="1"/>
  <c r="DO294" i="24"/>
  <c r="DU294" i="24" s="1"/>
  <c r="DN294" i="24"/>
  <c r="DM294" i="24"/>
  <c r="DW293" i="24"/>
  <c r="DV293" i="24"/>
  <c r="DR293" i="24"/>
  <c r="DQ293" i="24"/>
  <c r="DP293" i="24"/>
  <c r="DO293" i="24"/>
  <c r="DN293" i="24"/>
  <c r="DT293" i="24" s="1"/>
  <c r="DM293" i="24"/>
  <c r="DU292" i="24"/>
  <c r="DR292" i="24"/>
  <c r="DQ292" i="24"/>
  <c r="DW292" i="24" s="1"/>
  <c r="DP292" i="24"/>
  <c r="DV292" i="24" s="1"/>
  <c r="DO292" i="24"/>
  <c r="DN292" i="24"/>
  <c r="DT292" i="24" s="1"/>
  <c r="DM292" i="24"/>
  <c r="DS292" i="24" s="1"/>
  <c r="DR291" i="24"/>
  <c r="DQ291" i="24"/>
  <c r="DW291" i="24" s="1"/>
  <c r="DP291" i="24"/>
  <c r="DV291" i="24" s="1"/>
  <c r="DO291" i="24"/>
  <c r="DU291" i="24" s="1"/>
  <c r="DN291" i="24"/>
  <c r="DT291" i="24" s="1"/>
  <c r="DM291" i="24"/>
  <c r="DS291" i="24" s="1"/>
  <c r="DW290" i="24"/>
  <c r="DT290" i="24"/>
  <c r="DR290" i="24"/>
  <c r="DQ290" i="24"/>
  <c r="DP290" i="24"/>
  <c r="DV290" i="24" s="1"/>
  <c r="DO290" i="24"/>
  <c r="DU290" i="24" s="1"/>
  <c r="DN290" i="24"/>
  <c r="DM290" i="24"/>
  <c r="DS290" i="24" s="1"/>
  <c r="DT289" i="24"/>
  <c r="DR289" i="24"/>
  <c r="DS289" i="24" s="1"/>
  <c r="DQ289" i="24"/>
  <c r="DP289" i="24"/>
  <c r="DV289" i="24" s="1"/>
  <c r="DO289" i="24"/>
  <c r="DN289" i="24"/>
  <c r="DM289" i="24"/>
  <c r="DR288" i="24"/>
  <c r="DQ288" i="24"/>
  <c r="DP288" i="24"/>
  <c r="DO288" i="24"/>
  <c r="DN288" i="24"/>
  <c r="DT288" i="24" s="1"/>
  <c r="DM288" i="24"/>
  <c r="DR287" i="24"/>
  <c r="DU287" i="24" s="1"/>
  <c r="DQ287" i="24"/>
  <c r="DW287" i="24" s="1"/>
  <c r="DP287" i="24"/>
  <c r="DO287" i="24"/>
  <c r="DN287" i="24"/>
  <c r="DT287" i="24" s="1"/>
  <c r="DM287" i="24"/>
  <c r="DS287" i="24" s="1"/>
  <c r="DR286" i="24"/>
  <c r="DU286" i="24" s="1"/>
  <c r="DQ286" i="24"/>
  <c r="DW286" i="24" s="1"/>
  <c r="DP286" i="24"/>
  <c r="DO286" i="24"/>
  <c r="DN286" i="24"/>
  <c r="DT286" i="24" s="1"/>
  <c r="DM286" i="24"/>
  <c r="DS286" i="24" s="1"/>
  <c r="DR285" i="24"/>
  <c r="DQ285" i="24"/>
  <c r="DP285" i="24"/>
  <c r="DO285" i="24"/>
  <c r="DN285" i="24"/>
  <c r="DT285" i="24" s="1"/>
  <c r="DM285" i="24"/>
  <c r="DS285" i="24" s="1"/>
  <c r="DR284" i="24"/>
  <c r="DQ284" i="24"/>
  <c r="DW284" i="24" s="1"/>
  <c r="DP284" i="24"/>
  <c r="DO284" i="24"/>
  <c r="DN284" i="24"/>
  <c r="DT284" i="24" s="1"/>
  <c r="DM284" i="24"/>
  <c r="DR283" i="24"/>
  <c r="DQ283" i="24"/>
  <c r="DP283" i="24"/>
  <c r="DO283" i="24"/>
  <c r="DN283" i="24"/>
  <c r="DT283" i="24" s="1"/>
  <c r="DM283" i="24"/>
  <c r="DT282" i="24"/>
  <c r="DR282" i="24"/>
  <c r="DQ282" i="24"/>
  <c r="DW282" i="24" s="1"/>
  <c r="DP282" i="24"/>
  <c r="DV282" i="24" s="1"/>
  <c r="DO282" i="24"/>
  <c r="DU282" i="24" s="1"/>
  <c r="DN282" i="24"/>
  <c r="DM282" i="24"/>
  <c r="DS282" i="24" s="1"/>
  <c r="DR281" i="24"/>
  <c r="DQ281" i="24"/>
  <c r="DP281" i="24"/>
  <c r="DO281" i="24"/>
  <c r="DN281" i="24"/>
  <c r="DT281" i="24" s="1"/>
  <c r="DM281" i="24"/>
  <c r="DR280" i="24"/>
  <c r="DQ280" i="24"/>
  <c r="DW280" i="24" s="1"/>
  <c r="DP280" i="24"/>
  <c r="DV280" i="24" s="1"/>
  <c r="DO280" i="24"/>
  <c r="DU280" i="24" s="1"/>
  <c r="DN280" i="24"/>
  <c r="DT280" i="24" s="1"/>
  <c r="DM280" i="24"/>
  <c r="DS280" i="24" s="1"/>
  <c r="DR279" i="24"/>
  <c r="DQ279" i="24"/>
  <c r="DP279" i="24"/>
  <c r="DO279" i="24"/>
  <c r="DN279" i="24"/>
  <c r="DT279" i="24" s="1"/>
  <c r="DM279" i="24"/>
  <c r="DT278" i="24"/>
  <c r="DR278" i="24"/>
  <c r="DQ278" i="24"/>
  <c r="DW278" i="24" s="1"/>
  <c r="DP278" i="24"/>
  <c r="DV278" i="24" s="1"/>
  <c r="DO278" i="24"/>
  <c r="DU278" i="24" s="1"/>
  <c r="DN278" i="24"/>
  <c r="DM278" i="24"/>
  <c r="DS278" i="24" s="1"/>
  <c r="DR277" i="24"/>
  <c r="DQ277" i="24"/>
  <c r="DP277" i="24"/>
  <c r="DO277" i="24"/>
  <c r="DN277" i="24"/>
  <c r="DT277" i="24" s="1"/>
  <c r="DM277" i="24"/>
  <c r="DS276" i="24"/>
  <c r="DR276" i="24"/>
  <c r="DQ276" i="24"/>
  <c r="DW276" i="24" s="1"/>
  <c r="DP276" i="24"/>
  <c r="DV276" i="24" s="1"/>
  <c r="DO276" i="24"/>
  <c r="DU276" i="24" s="1"/>
  <c r="DN276" i="24"/>
  <c r="DT276" i="24" s="1"/>
  <c r="DM276" i="24"/>
  <c r="DR275" i="24"/>
  <c r="DQ275" i="24"/>
  <c r="DP275" i="24"/>
  <c r="DO275" i="24"/>
  <c r="DN275" i="24"/>
  <c r="DT275" i="24" s="1"/>
  <c r="DM275" i="24"/>
  <c r="DS274" i="24"/>
  <c r="DR274" i="24"/>
  <c r="DQ274" i="24"/>
  <c r="DW274" i="24" s="1"/>
  <c r="DP274" i="24"/>
  <c r="DO274" i="24"/>
  <c r="DU274" i="24" s="1"/>
  <c r="DN274" i="24"/>
  <c r="DT274" i="24" s="1"/>
  <c r="DM274" i="24"/>
  <c r="DR273" i="24"/>
  <c r="DS273" i="24" s="1"/>
  <c r="DQ273" i="24"/>
  <c r="DP273" i="24"/>
  <c r="DO273" i="24"/>
  <c r="DN273" i="24"/>
  <c r="DT273" i="24" s="1"/>
  <c r="DM273" i="24"/>
  <c r="DR272" i="24"/>
  <c r="DQ272" i="24"/>
  <c r="DP272" i="24"/>
  <c r="DO272" i="24"/>
  <c r="DN272" i="24"/>
  <c r="DT272" i="24" s="1"/>
  <c r="DM272" i="24"/>
  <c r="DS272" i="24" s="1"/>
  <c r="DR271" i="24"/>
  <c r="DU271" i="24" s="1"/>
  <c r="DQ271" i="24"/>
  <c r="DP271" i="24"/>
  <c r="DO271" i="24"/>
  <c r="DN271" i="24"/>
  <c r="DT271" i="24" s="1"/>
  <c r="DM271" i="24"/>
  <c r="DR270" i="24"/>
  <c r="DU270" i="24" s="1"/>
  <c r="DQ270" i="24"/>
  <c r="DP270" i="24"/>
  <c r="DO270" i="24"/>
  <c r="DN270" i="24"/>
  <c r="DT270" i="24" s="1"/>
  <c r="DM270" i="24"/>
  <c r="DR269" i="24"/>
  <c r="DW269" i="24" s="1"/>
  <c r="DQ269" i="24"/>
  <c r="DP269" i="24"/>
  <c r="DO269" i="24"/>
  <c r="DN269" i="24"/>
  <c r="DT269" i="24" s="1"/>
  <c r="DM269" i="24"/>
  <c r="DS269" i="24" s="1"/>
  <c r="DV268" i="24"/>
  <c r="DR268" i="24"/>
  <c r="DQ268" i="24"/>
  <c r="DW268" i="24" s="1"/>
  <c r="DP268" i="24"/>
  <c r="DO268" i="24"/>
  <c r="DU268" i="24" s="1"/>
  <c r="DN268" i="24"/>
  <c r="DT268" i="24" s="1"/>
  <c r="DM268" i="24"/>
  <c r="DS268" i="24" s="1"/>
  <c r="DR267" i="24"/>
  <c r="DU267" i="24" s="1"/>
  <c r="DQ267" i="24"/>
  <c r="DP267" i="24"/>
  <c r="DV267" i="24" s="1"/>
  <c r="DO267" i="24"/>
  <c r="DN267" i="24"/>
  <c r="DT267" i="24" s="1"/>
  <c r="DM267" i="24"/>
  <c r="DU266" i="24"/>
  <c r="DR266" i="24"/>
  <c r="DQ266" i="24"/>
  <c r="DP266" i="24"/>
  <c r="DV266" i="24" s="1"/>
  <c r="DO266" i="24"/>
  <c r="DN266" i="24"/>
  <c r="DT266" i="24" s="1"/>
  <c r="DM266" i="24"/>
  <c r="DW265" i="24"/>
  <c r="DR265" i="24"/>
  <c r="DS265" i="24" s="1"/>
  <c r="DQ265" i="24"/>
  <c r="DP265" i="24"/>
  <c r="DV265" i="24" s="1"/>
  <c r="DO265" i="24"/>
  <c r="DN265" i="24"/>
  <c r="DT265" i="24" s="1"/>
  <c r="DM265" i="24"/>
  <c r="DV264" i="24"/>
  <c r="DR264" i="24"/>
  <c r="DQ264" i="24"/>
  <c r="DP264" i="24"/>
  <c r="DO264" i="24"/>
  <c r="DU264" i="24" s="1"/>
  <c r="DN264" i="24"/>
  <c r="DT264" i="24" s="1"/>
  <c r="DM264" i="24"/>
  <c r="DV263" i="24"/>
  <c r="DR263" i="24"/>
  <c r="DQ263" i="24"/>
  <c r="DP263" i="24"/>
  <c r="DO263" i="24"/>
  <c r="DN263" i="24"/>
  <c r="DT263" i="24" s="1"/>
  <c r="DM263" i="24"/>
  <c r="DS262" i="24"/>
  <c r="DR262" i="24"/>
  <c r="DQ262" i="24"/>
  <c r="DW262" i="24" s="1"/>
  <c r="DP262" i="24"/>
  <c r="DO262" i="24"/>
  <c r="DU262" i="24" s="1"/>
  <c r="DN262" i="24"/>
  <c r="DT262" i="24" s="1"/>
  <c r="DM262" i="24"/>
  <c r="DR261" i="24"/>
  <c r="DQ261" i="24"/>
  <c r="DP261" i="24"/>
  <c r="DO261" i="24"/>
  <c r="DN261" i="24"/>
  <c r="DT261" i="24" s="1"/>
  <c r="DM261" i="24"/>
  <c r="DR260" i="24"/>
  <c r="DQ260" i="24"/>
  <c r="DW260" i="24" s="1"/>
  <c r="DP260" i="24"/>
  <c r="DV260" i="24" s="1"/>
  <c r="DO260" i="24"/>
  <c r="DU260" i="24" s="1"/>
  <c r="DN260" i="24"/>
  <c r="DT260" i="24" s="1"/>
  <c r="DM260" i="24"/>
  <c r="DS260" i="24" s="1"/>
  <c r="DR259" i="24"/>
  <c r="DQ259" i="24"/>
  <c r="DP259" i="24"/>
  <c r="DV259" i="24" s="1"/>
  <c r="DO259" i="24"/>
  <c r="DU259" i="24" s="1"/>
  <c r="DN259" i="24"/>
  <c r="DT259" i="24" s="1"/>
  <c r="DM259" i="24"/>
  <c r="DT258" i="24"/>
  <c r="DR258" i="24"/>
  <c r="DQ258" i="24"/>
  <c r="DW258" i="24" s="1"/>
  <c r="DP258" i="24"/>
  <c r="DV258" i="24" s="1"/>
  <c r="DO258" i="24"/>
  <c r="DU258" i="24" s="1"/>
  <c r="DN258" i="24"/>
  <c r="DM258" i="24"/>
  <c r="DS258" i="24" s="1"/>
  <c r="DR257" i="24"/>
  <c r="DS257" i="24" s="1"/>
  <c r="DQ257" i="24"/>
  <c r="DP257" i="24"/>
  <c r="DV257" i="24" s="1"/>
  <c r="DO257" i="24"/>
  <c r="DN257" i="24"/>
  <c r="DT257" i="24" s="1"/>
  <c r="DM257" i="24"/>
  <c r="DW256" i="24"/>
  <c r="DR256" i="24"/>
  <c r="DQ256" i="24"/>
  <c r="DP256" i="24"/>
  <c r="DO256" i="24"/>
  <c r="DN256" i="24"/>
  <c r="DT256" i="24" s="1"/>
  <c r="DM256" i="24"/>
  <c r="DU255" i="24"/>
  <c r="DR255" i="24"/>
  <c r="DQ255" i="24"/>
  <c r="DP255" i="24"/>
  <c r="DV255" i="24" s="1"/>
  <c r="DO255" i="24"/>
  <c r="DN255" i="24"/>
  <c r="DT255" i="24" s="1"/>
  <c r="DM255" i="24"/>
  <c r="DU254" i="24"/>
  <c r="DR254" i="24"/>
  <c r="DQ254" i="24"/>
  <c r="DP254" i="24"/>
  <c r="DV254" i="24" s="1"/>
  <c r="DO254" i="24"/>
  <c r="DN254" i="24"/>
  <c r="DT254" i="24" s="1"/>
  <c r="DM254" i="24"/>
  <c r="DT253" i="24"/>
  <c r="DR253" i="24"/>
  <c r="DW253" i="24" s="1"/>
  <c r="DQ253" i="24"/>
  <c r="DP253" i="24"/>
  <c r="DV253" i="24" s="1"/>
  <c r="DO253" i="24"/>
  <c r="DN253" i="24"/>
  <c r="DM253" i="24"/>
  <c r="DR252" i="24"/>
  <c r="DV252" i="24" s="1"/>
  <c r="DQ252" i="24"/>
  <c r="DP252" i="24"/>
  <c r="DO252" i="24"/>
  <c r="DN252" i="24"/>
  <c r="DT252" i="24" s="1"/>
  <c r="DM252" i="24"/>
  <c r="DT251" i="24"/>
  <c r="DR251" i="24"/>
  <c r="DQ251" i="24"/>
  <c r="DP251" i="24"/>
  <c r="DV251" i="24" s="1"/>
  <c r="DO251" i="24"/>
  <c r="DN251" i="24"/>
  <c r="DM251" i="24"/>
  <c r="DT250" i="24"/>
  <c r="DR250" i="24"/>
  <c r="DQ250" i="24"/>
  <c r="DW250" i="24" s="1"/>
  <c r="DP250" i="24"/>
  <c r="DV250" i="24" s="1"/>
  <c r="DO250" i="24"/>
  <c r="DU250" i="24" s="1"/>
  <c r="DN250" i="24"/>
  <c r="DM250" i="24"/>
  <c r="DS250" i="24" s="1"/>
  <c r="DR249" i="24"/>
  <c r="DQ249" i="24"/>
  <c r="DW249" i="24" s="1"/>
  <c r="DP249" i="24"/>
  <c r="DV249" i="24" s="1"/>
  <c r="DO249" i="24"/>
  <c r="DU249" i="24" s="1"/>
  <c r="DN249" i="24"/>
  <c r="DT249" i="24" s="1"/>
  <c r="DM249" i="24"/>
  <c r="DS249" i="24" s="1"/>
  <c r="DR248" i="24"/>
  <c r="DQ248" i="24"/>
  <c r="DW248" i="24" s="1"/>
  <c r="DP248" i="24"/>
  <c r="DV248" i="24" s="1"/>
  <c r="DO248" i="24"/>
  <c r="DU248" i="24" s="1"/>
  <c r="DN248" i="24"/>
  <c r="DT248" i="24" s="1"/>
  <c r="DM248" i="24"/>
  <c r="DS248" i="24" s="1"/>
  <c r="DR247" i="24"/>
  <c r="DU247" i="24" s="1"/>
  <c r="DQ247" i="24"/>
  <c r="DP247" i="24"/>
  <c r="DV247" i="24" s="1"/>
  <c r="DO247" i="24"/>
  <c r="DN247" i="24"/>
  <c r="DT247" i="24" s="1"/>
  <c r="DM247" i="24"/>
  <c r="DT246" i="24"/>
  <c r="DR246" i="24"/>
  <c r="DS246" i="24" s="1"/>
  <c r="DQ246" i="24"/>
  <c r="DP246" i="24"/>
  <c r="DV246" i="24" s="1"/>
  <c r="DO246" i="24"/>
  <c r="DN246" i="24"/>
  <c r="DM246" i="24"/>
  <c r="DW245" i="24"/>
  <c r="DR245" i="24"/>
  <c r="DS245" i="24" s="1"/>
  <c r="DQ245" i="24"/>
  <c r="DP245" i="24"/>
  <c r="DV245" i="24" s="1"/>
  <c r="DO245" i="24"/>
  <c r="DN245" i="24"/>
  <c r="DT245" i="24" s="1"/>
  <c r="DM245" i="24"/>
  <c r="DV244" i="24"/>
  <c r="DR244" i="24"/>
  <c r="DQ244" i="24"/>
  <c r="DW244" i="24" s="1"/>
  <c r="DP244" i="24"/>
  <c r="DO244" i="24"/>
  <c r="DU244" i="24" s="1"/>
  <c r="DN244" i="24"/>
  <c r="DT244" i="24" s="1"/>
  <c r="DM244" i="24"/>
  <c r="DS244" i="24" s="1"/>
  <c r="DR243" i="24"/>
  <c r="DQ243" i="24"/>
  <c r="DP243" i="24"/>
  <c r="DV243" i="24" s="1"/>
  <c r="DO243" i="24"/>
  <c r="DU243" i="24" s="1"/>
  <c r="DN243" i="24"/>
  <c r="DT243" i="24" s="1"/>
  <c r="DM243" i="24"/>
  <c r="DW242" i="24"/>
  <c r="DT242" i="24"/>
  <c r="DR242" i="24"/>
  <c r="DQ242" i="24"/>
  <c r="DP242" i="24"/>
  <c r="DV242" i="24" s="1"/>
  <c r="DO242" i="24"/>
  <c r="DU242" i="24" s="1"/>
  <c r="DN242" i="24"/>
  <c r="DM242" i="24"/>
  <c r="DS242" i="24" s="1"/>
  <c r="DR241" i="24"/>
  <c r="DS241" i="24" s="1"/>
  <c r="DQ241" i="24"/>
  <c r="DP241" i="24"/>
  <c r="DV241" i="24" s="1"/>
  <c r="DO241" i="24"/>
  <c r="DN241" i="24"/>
  <c r="DT241" i="24" s="1"/>
  <c r="DM241" i="24"/>
  <c r="DR240" i="24"/>
  <c r="DQ240" i="24"/>
  <c r="DP240" i="24"/>
  <c r="DO240" i="24"/>
  <c r="DN240" i="24"/>
  <c r="DT240" i="24" s="1"/>
  <c r="DM240" i="24"/>
  <c r="DR239" i="24"/>
  <c r="DU239" i="24" s="1"/>
  <c r="DQ239" i="24"/>
  <c r="DP239" i="24"/>
  <c r="DO239" i="24"/>
  <c r="DN239" i="24"/>
  <c r="DT239" i="24" s="1"/>
  <c r="DM239" i="24"/>
  <c r="DR238" i="24"/>
  <c r="DU238" i="24" s="1"/>
  <c r="DQ238" i="24"/>
  <c r="DP238" i="24"/>
  <c r="DO238" i="24"/>
  <c r="DN238" i="24"/>
  <c r="DT238" i="24" s="1"/>
  <c r="DM238" i="24"/>
  <c r="DR237" i="24"/>
  <c r="DW237" i="24" s="1"/>
  <c r="DQ237" i="24"/>
  <c r="DP237" i="24"/>
  <c r="DO237" i="24"/>
  <c r="DN237" i="24"/>
  <c r="DT237" i="24" s="1"/>
  <c r="DM237" i="24"/>
  <c r="DV236" i="24"/>
  <c r="DR236" i="24"/>
  <c r="DQ236" i="24"/>
  <c r="DW236" i="24" s="1"/>
  <c r="DP236" i="24"/>
  <c r="DO236" i="24"/>
  <c r="DU236" i="24" s="1"/>
  <c r="DN236" i="24"/>
  <c r="DT236" i="24" s="1"/>
  <c r="DM236" i="24"/>
  <c r="DR235" i="24"/>
  <c r="DQ235" i="24"/>
  <c r="DP235" i="24"/>
  <c r="DO235" i="24"/>
  <c r="DN235" i="24"/>
  <c r="DT235" i="24" s="1"/>
  <c r="DM235" i="24"/>
  <c r="DT234" i="24"/>
  <c r="DR234" i="24"/>
  <c r="DQ234" i="24"/>
  <c r="DW234" i="24" s="1"/>
  <c r="DP234" i="24"/>
  <c r="DO234" i="24"/>
  <c r="DU234" i="24" s="1"/>
  <c r="DN234" i="24"/>
  <c r="DM234" i="24"/>
  <c r="DS234" i="24" s="1"/>
  <c r="DR233" i="24"/>
  <c r="DQ233" i="24"/>
  <c r="DP233" i="24"/>
  <c r="DO233" i="24"/>
  <c r="DN233" i="24"/>
  <c r="DT233" i="24" s="1"/>
  <c r="DM233" i="24"/>
  <c r="DR232" i="24"/>
  <c r="DQ232" i="24"/>
  <c r="DW232" i="24" s="1"/>
  <c r="DP232" i="24"/>
  <c r="DV232" i="24" s="1"/>
  <c r="DO232" i="24"/>
  <c r="DU232" i="24" s="1"/>
  <c r="DN232" i="24"/>
  <c r="DT232" i="24" s="1"/>
  <c r="DM232" i="24"/>
  <c r="DS232" i="24" s="1"/>
  <c r="DR231" i="24"/>
  <c r="DU231" i="24" s="1"/>
  <c r="DQ231" i="24"/>
  <c r="DP231" i="24"/>
  <c r="DV231" i="24" s="1"/>
  <c r="DO231" i="24"/>
  <c r="DN231" i="24"/>
  <c r="DT231" i="24" s="1"/>
  <c r="DM231" i="24"/>
  <c r="DT230" i="24"/>
  <c r="DR230" i="24"/>
  <c r="DS230" i="24" s="1"/>
  <c r="DQ230" i="24"/>
  <c r="DP230" i="24"/>
  <c r="DV230" i="24" s="1"/>
  <c r="DO230" i="24"/>
  <c r="DN230" i="24"/>
  <c r="DM230" i="24"/>
  <c r="DW229" i="24"/>
  <c r="DR229" i="24"/>
  <c r="DS229" i="24" s="1"/>
  <c r="DQ229" i="24"/>
  <c r="DP229" i="24"/>
  <c r="DV229" i="24" s="1"/>
  <c r="DO229" i="24"/>
  <c r="DN229" i="24"/>
  <c r="DT229" i="24" s="1"/>
  <c r="DM229" i="24"/>
  <c r="DV228" i="24"/>
  <c r="DR228" i="24"/>
  <c r="DQ228" i="24"/>
  <c r="DW228" i="24" s="1"/>
  <c r="DP228" i="24"/>
  <c r="DO228" i="24"/>
  <c r="DU228" i="24" s="1"/>
  <c r="DN228" i="24"/>
  <c r="DT228" i="24" s="1"/>
  <c r="DM228" i="24"/>
  <c r="DS228" i="24" s="1"/>
  <c r="DR227" i="24"/>
  <c r="DQ227" i="24"/>
  <c r="DP227" i="24"/>
  <c r="DV227" i="24" s="1"/>
  <c r="DO227" i="24"/>
  <c r="DU227" i="24" s="1"/>
  <c r="DN227" i="24"/>
  <c r="DT227" i="24" s="1"/>
  <c r="DM227" i="24"/>
  <c r="DT226" i="24"/>
  <c r="DR226" i="24"/>
  <c r="DQ226" i="24"/>
  <c r="DW226" i="24" s="1"/>
  <c r="DP226" i="24"/>
  <c r="DV226" i="24" s="1"/>
  <c r="DO226" i="24"/>
  <c r="DU226" i="24" s="1"/>
  <c r="DN226" i="24"/>
  <c r="DM226" i="24"/>
  <c r="DS226" i="24" s="1"/>
  <c r="DR225" i="24"/>
  <c r="DS225" i="24" s="1"/>
  <c r="DQ225" i="24"/>
  <c r="DP225" i="24"/>
  <c r="DV225" i="24" s="1"/>
  <c r="DO225" i="24"/>
  <c r="DN225" i="24"/>
  <c r="DT225" i="24" s="1"/>
  <c r="DM225" i="24"/>
  <c r="DS224" i="24"/>
  <c r="DR224" i="24"/>
  <c r="DQ224" i="24"/>
  <c r="DP224" i="24"/>
  <c r="DO224" i="24"/>
  <c r="DU224" i="24" s="1"/>
  <c r="DN224" i="24"/>
  <c r="DT224" i="24" s="1"/>
  <c r="DM224" i="24"/>
  <c r="DT223" i="24"/>
  <c r="DR223" i="24"/>
  <c r="DQ223" i="24"/>
  <c r="DW223" i="24" s="1"/>
  <c r="DP223" i="24"/>
  <c r="DO223" i="24"/>
  <c r="DU223" i="24" s="1"/>
  <c r="DN223" i="24"/>
  <c r="DM223" i="24"/>
  <c r="DS223" i="24" s="1"/>
  <c r="DT222" i="24"/>
  <c r="DR222" i="24"/>
  <c r="DQ222" i="24"/>
  <c r="DW222" i="24" s="1"/>
  <c r="DP222" i="24"/>
  <c r="DO222" i="24"/>
  <c r="DU222" i="24" s="1"/>
  <c r="DN222" i="24"/>
  <c r="DM222" i="24"/>
  <c r="DS222" i="24" s="1"/>
  <c r="DS221" i="24"/>
  <c r="DR221" i="24"/>
  <c r="DQ221" i="24"/>
  <c r="DP221" i="24"/>
  <c r="DO221" i="24"/>
  <c r="DU221" i="24" s="1"/>
  <c r="DN221" i="24"/>
  <c r="DT221" i="24" s="1"/>
  <c r="DM221" i="24"/>
  <c r="DV220" i="24"/>
  <c r="DR220" i="24"/>
  <c r="DQ220" i="24"/>
  <c r="DW220" i="24" s="1"/>
  <c r="DP220" i="24"/>
  <c r="DO220" i="24"/>
  <c r="DU220" i="24" s="1"/>
  <c r="DN220" i="24"/>
  <c r="DT220" i="24" s="1"/>
  <c r="DM220" i="24"/>
  <c r="DR219" i="24"/>
  <c r="DQ219" i="24"/>
  <c r="DP219" i="24"/>
  <c r="DO219" i="24"/>
  <c r="DN219" i="24"/>
  <c r="DT219" i="24" s="1"/>
  <c r="DM219" i="24"/>
  <c r="DT218" i="24"/>
  <c r="DR218" i="24"/>
  <c r="DQ218" i="24"/>
  <c r="DW218" i="24" s="1"/>
  <c r="DP218" i="24"/>
  <c r="DV218" i="24" s="1"/>
  <c r="DO218" i="24"/>
  <c r="DU218" i="24" s="1"/>
  <c r="DN218" i="24"/>
  <c r="DM218" i="24"/>
  <c r="DS218" i="24" s="1"/>
  <c r="DR217" i="24"/>
  <c r="DW217" i="24" s="1"/>
  <c r="DQ217" i="24"/>
  <c r="DP217" i="24"/>
  <c r="DO217" i="24"/>
  <c r="DN217" i="24"/>
  <c r="DT217" i="24" s="1"/>
  <c r="DM217" i="24"/>
  <c r="DS217" i="24" s="1"/>
  <c r="DR216" i="24"/>
  <c r="DQ216" i="24"/>
  <c r="DP216" i="24"/>
  <c r="DV216" i="24" s="1"/>
  <c r="DO216" i="24"/>
  <c r="DU216" i="24" s="1"/>
  <c r="DN216" i="24"/>
  <c r="DT216" i="24" s="1"/>
  <c r="DM216" i="24"/>
  <c r="DR215" i="24"/>
  <c r="DQ215" i="24"/>
  <c r="DP215" i="24"/>
  <c r="DO215" i="24"/>
  <c r="DN215" i="24"/>
  <c r="DT215" i="24" s="1"/>
  <c r="DM215" i="24"/>
  <c r="DR214" i="24"/>
  <c r="DQ214" i="24"/>
  <c r="DP214" i="24"/>
  <c r="DO214" i="24"/>
  <c r="DN214" i="24"/>
  <c r="DM214" i="24"/>
  <c r="DR213" i="24"/>
  <c r="DQ213" i="24"/>
  <c r="DP213" i="24"/>
  <c r="DO213" i="24"/>
  <c r="DN213" i="24"/>
  <c r="DT213" i="24" s="1"/>
  <c r="DM213" i="24"/>
  <c r="DV212" i="24"/>
  <c r="DR212" i="24"/>
  <c r="DQ212" i="24"/>
  <c r="DP212" i="24"/>
  <c r="DO212" i="24"/>
  <c r="DN212" i="24"/>
  <c r="DT212" i="24" s="1"/>
  <c r="DM212" i="24"/>
  <c r="DS212" i="24" s="1"/>
  <c r="DR211" i="24"/>
  <c r="DQ211" i="24"/>
  <c r="DW211" i="24" s="1"/>
  <c r="DP211" i="24"/>
  <c r="DO211" i="24"/>
  <c r="DU211" i="24" s="1"/>
  <c r="DN211" i="24"/>
  <c r="DT211" i="24" s="1"/>
  <c r="DM211" i="24"/>
  <c r="DS211" i="24" s="1"/>
  <c r="DT210" i="24"/>
  <c r="DR210" i="24"/>
  <c r="DQ210" i="24"/>
  <c r="DW210" i="24" s="1"/>
  <c r="DP210" i="24"/>
  <c r="DV210" i="24" s="1"/>
  <c r="DO210" i="24"/>
  <c r="DN210" i="24"/>
  <c r="DM210" i="24"/>
  <c r="DS210" i="24" s="1"/>
  <c r="DT209" i="24"/>
  <c r="DR209" i="24"/>
  <c r="DQ209" i="24"/>
  <c r="DP209" i="24"/>
  <c r="DO209" i="24"/>
  <c r="DN209" i="24"/>
  <c r="DM209" i="24"/>
  <c r="DS208" i="24"/>
  <c r="DR208" i="24"/>
  <c r="DV208" i="24" s="1"/>
  <c r="DQ208" i="24"/>
  <c r="DW208" i="24" s="1"/>
  <c r="DP208" i="24"/>
  <c r="DO208" i="24"/>
  <c r="DU208" i="24" s="1"/>
  <c r="DN208" i="24"/>
  <c r="DT208" i="24" s="1"/>
  <c r="DM208" i="24"/>
  <c r="DT207" i="24"/>
  <c r="DR207" i="24"/>
  <c r="DQ207" i="24"/>
  <c r="DW207" i="24" s="1"/>
  <c r="DP207" i="24"/>
  <c r="DO207" i="24"/>
  <c r="DU207" i="24" s="1"/>
  <c r="DN207" i="24"/>
  <c r="DM207" i="24"/>
  <c r="DS207" i="24" s="1"/>
  <c r="DT206" i="24"/>
  <c r="DR206" i="24"/>
  <c r="DQ206" i="24"/>
  <c r="DW206" i="24" s="1"/>
  <c r="DP206" i="24"/>
  <c r="DO206" i="24"/>
  <c r="DU206" i="24" s="1"/>
  <c r="DN206" i="24"/>
  <c r="DM206" i="24"/>
  <c r="DS206" i="24" s="1"/>
  <c r="DS205" i="24"/>
  <c r="DR205" i="24"/>
  <c r="DQ205" i="24"/>
  <c r="DP205" i="24"/>
  <c r="DV205" i="24" s="1"/>
  <c r="DO205" i="24"/>
  <c r="DU205" i="24" s="1"/>
  <c r="DN205" i="24"/>
  <c r="DT205" i="24" s="1"/>
  <c r="DM205" i="24"/>
  <c r="DV204" i="24"/>
  <c r="DR204" i="24"/>
  <c r="DQ204" i="24"/>
  <c r="DW204" i="24" s="1"/>
  <c r="DP204" i="24"/>
  <c r="DO204" i="24"/>
  <c r="DU204" i="24" s="1"/>
  <c r="DN204" i="24"/>
  <c r="DT204" i="24" s="1"/>
  <c r="DM204" i="24"/>
  <c r="DS204" i="24" s="1"/>
  <c r="DR203" i="24"/>
  <c r="DU203" i="24" s="1"/>
  <c r="DQ203" i="24"/>
  <c r="DP203" i="24"/>
  <c r="DO203" i="24"/>
  <c r="DN203" i="24"/>
  <c r="DT203" i="24" s="1"/>
  <c r="DM203" i="24"/>
  <c r="DR202" i="24"/>
  <c r="DU202" i="24" s="1"/>
  <c r="DQ202" i="24"/>
  <c r="DP202" i="24"/>
  <c r="DO202" i="24"/>
  <c r="DN202" i="24"/>
  <c r="DT202" i="24" s="1"/>
  <c r="DM202" i="24"/>
  <c r="DR201" i="24"/>
  <c r="DW201" i="24" s="1"/>
  <c r="DQ201" i="24"/>
  <c r="DP201" i="24"/>
  <c r="DO201" i="24"/>
  <c r="DN201" i="24"/>
  <c r="DT201" i="24" s="1"/>
  <c r="DM201" i="24"/>
  <c r="DS201" i="24" s="1"/>
  <c r="DR200" i="24"/>
  <c r="DQ200" i="24"/>
  <c r="DP200" i="24"/>
  <c r="DV200" i="24" s="1"/>
  <c r="DO200" i="24"/>
  <c r="DU200" i="24" s="1"/>
  <c r="DN200" i="24"/>
  <c r="DT200" i="24" s="1"/>
  <c r="DM200" i="24"/>
  <c r="DR199" i="24"/>
  <c r="DU199" i="24" s="1"/>
  <c r="DQ199" i="24"/>
  <c r="DP199" i="24"/>
  <c r="DO199" i="24"/>
  <c r="DN199" i="24"/>
  <c r="DT199" i="24" s="1"/>
  <c r="DM199" i="24"/>
  <c r="DT198" i="24"/>
  <c r="DR198" i="24"/>
  <c r="DQ198" i="24"/>
  <c r="DP198" i="24"/>
  <c r="DV198" i="24" s="1"/>
  <c r="DO198" i="24"/>
  <c r="DN198" i="24"/>
  <c r="DM198" i="24"/>
  <c r="DS198" i="24" s="1"/>
  <c r="DV197" i="24"/>
  <c r="DR197" i="24"/>
  <c r="DQ197" i="24"/>
  <c r="DP197" i="24"/>
  <c r="DO197" i="24"/>
  <c r="DN197" i="24"/>
  <c r="DT197" i="24" s="1"/>
  <c r="DM197" i="24"/>
  <c r="DU196" i="24"/>
  <c r="DR196" i="24"/>
  <c r="DS196" i="24" s="1"/>
  <c r="DQ196" i="24"/>
  <c r="DP196" i="24"/>
  <c r="DV196" i="24" s="1"/>
  <c r="DO196" i="24"/>
  <c r="DN196" i="24"/>
  <c r="DT196" i="24" s="1"/>
  <c r="DM196" i="24"/>
  <c r="DR195" i="24"/>
  <c r="DQ195" i="24"/>
  <c r="DW195" i="24" s="1"/>
  <c r="DP195" i="24"/>
  <c r="DO195" i="24"/>
  <c r="DU195" i="24" s="1"/>
  <c r="DN195" i="24"/>
  <c r="DT195" i="24" s="1"/>
  <c r="DM195" i="24"/>
  <c r="DS195" i="24" s="1"/>
  <c r="DT194" i="24"/>
  <c r="DR194" i="24"/>
  <c r="DS194" i="24" s="1"/>
  <c r="DQ194" i="24"/>
  <c r="DW194" i="24" s="1"/>
  <c r="DP194" i="24"/>
  <c r="DV194" i="24" s="1"/>
  <c r="DO194" i="24"/>
  <c r="DN194" i="24"/>
  <c r="DM194" i="24"/>
  <c r="DT193" i="24"/>
  <c r="DR193" i="24"/>
  <c r="DQ193" i="24"/>
  <c r="DP193" i="24"/>
  <c r="DO193" i="24"/>
  <c r="DN193" i="24"/>
  <c r="DM193" i="24"/>
  <c r="DS192" i="24"/>
  <c r="DR192" i="24"/>
  <c r="DV192" i="24" s="1"/>
  <c r="DQ192" i="24"/>
  <c r="DW192" i="24" s="1"/>
  <c r="DP192" i="24"/>
  <c r="DO192" i="24"/>
  <c r="DU192" i="24" s="1"/>
  <c r="DN192" i="24"/>
  <c r="DT192" i="24" s="1"/>
  <c r="DM192" i="24"/>
  <c r="DT191" i="24"/>
  <c r="DR191" i="24"/>
  <c r="DQ191" i="24"/>
  <c r="DW191" i="24" s="1"/>
  <c r="DP191" i="24"/>
  <c r="DO191" i="24"/>
  <c r="DU191" i="24" s="1"/>
  <c r="DN191" i="24"/>
  <c r="DM191" i="24"/>
  <c r="DS191" i="24" s="1"/>
  <c r="DT190" i="24"/>
  <c r="DR190" i="24"/>
  <c r="DQ190" i="24"/>
  <c r="DW190" i="24" s="1"/>
  <c r="DP190" i="24"/>
  <c r="DO190" i="24"/>
  <c r="DU190" i="24" s="1"/>
  <c r="DN190" i="24"/>
  <c r="DM190" i="24"/>
  <c r="DS190" i="24" s="1"/>
  <c r="DS189" i="24"/>
  <c r="DR189" i="24"/>
  <c r="DQ189" i="24"/>
  <c r="DP189" i="24"/>
  <c r="DO189" i="24"/>
  <c r="DU189" i="24" s="1"/>
  <c r="DN189" i="24"/>
  <c r="DT189" i="24" s="1"/>
  <c r="DM189" i="24"/>
  <c r="DR188" i="24"/>
  <c r="DQ188" i="24"/>
  <c r="DP188" i="24"/>
  <c r="DO188" i="24"/>
  <c r="DN188" i="24"/>
  <c r="DT188" i="24" s="1"/>
  <c r="DM188" i="24"/>
  <c r="DR187" i="24"/>
  <c r="DU187" i="24" s="1"/>
  <c r="DQ187" i="24"/>
  <c r="DP187" i="24"/>
  <c r="DV187" i="24" s="1"/>
  <c r="DO187" i="24"/>
  <c r="DN187" i="24"/>
  <c r="DT187" i="24" s="1"/>
  <c r="DM187" i="24"/>
  <c r="DU186" i="24"/>
  <c r="DR186" i="24"/>
  <c r="DQ186" i="24"/>
  <c r="DP186" i="24"/>
  <c r="DV186" i="24" s="1"/>
  <c r="DO186" i="24"/>
  <c r="DN186" i="24"/>
  <c r="DT186" i="24" s="1"/>
  <c r="DM186" i="24"/>
  <c r="DW185" i="24"/>
  <c r="DR185" i="24"/>
  <c r="DQ185" i="24"/>
  <c r="DP185" i="24"/>
  <c r="DV185" i="24" s="1"/>
  <c r="DO185" i="24"/>
  <c r="DN185" i="24"/>
  <c r="DT185" i="24" s="1"/>
  <c r="DM185" i="24"/>
  <c r="DS185" i="24" s="1"/>
  <c r="DR184" i="24"/>
  <c r="DQ184" i="24"/>
  <c r="DP184" i="24"/>
  <c r="DV184" i="24" s="1"/>
  <c r="DO184" i="24"/>
  <c r="DU184" i="24" s="1"/>
  <c r="DN184" i="24"/>
  <c r="DT184" i="24" s="1"/>
  <c r="DM184" i="24"/>
  <c r="DV183" i="24"/>
  <c r="DR183" i="24"/>
  <c r="DQ183" i="24"/>
  <c r="DP183" i="24"/>
  <c r="DO183" i="24"/>
  <c r="DN183" i="24"/>
  <c r="DT183" i="24" s="1"/>
  <c r="DM183" i="24"/>
  <c r="DS182" i="24"/>
  <c r="DR182" i="24"/>
  <c r="DQ182" i="24"/>
  <c r="DW182" i="24" s="1"/>
  <c r="DP182" i="24"/>
  <c r="DV182" i="24" s="1"/>
  <c r="DO182" i="24"/>
  <c r="DU182" i="24" s="1"/>
  <c r="DN182" i="24"/>
  <c r="DT182" i="24" s="1"/>
  <c r="DM182" i="24"/>
  <c r="DV181" i="24"/>
  <c r="DR181" i="24"/>
  <c r="DQ181" i="24"/>
  <c r="DW181" i="24" s="1"/>
  <c r="DP181" i="24"/>
  <c r="DO181" i="24"/>
  <c r="DN181" i="24"/>
  <c r="DT181" i="24" s="1"/>
  <c r="DM181" i="24"/>
  <c r="DU180" i="24"/>
  <c r="DR180" i="24"/>
  <c r="DQ180" i="24"/>
  <c r="DP180" i="24"/>
  <c r="DV180" i="24" s="1"/>
  <c r="DO180" i="24"/>
  <c r="DN180" i="24"/>
  <c r="DT180" i="24" s="1"/>
  <c r="DM180" i="24"/>
  <c r="DS180" i="24" s="1"/>
  <c r="DR179" i="24"/>
  <c r="DQ179" i="24"/>
  <c r="DW179" i="24" s="1"/>
  <c r="DP179" i="24"/>
  <c r="DV179" i="24" s="1"/>
  <c r="DO179" i="24"/>
  <c r="DU179" i="24" s="1"/>
  <c r="DN179" i="24"/>
  <c r="DT179" i="24" s="1"/>
  <c r="DM179" i="24"/>
  <c r="DS179" i="24" s="1"/>
  <c r="DT178" i="24"/>
  <c r="DR178" i="24"/>
  <c r="DQ178" i="24"/>
  <c r="DW178" i="24" s="1"/>
  <c r="DP178" i="24"/>
  <c r="DV178" i="24" s="1"/>
  <c r="DO178" i="24"/>
  <c r="DN178" i="24"/>
  <c r="DM178" i="24"/>
  <c r="DS178" i="24" s="1"/>
  <c r="DT177" i="24"/>
  <c r="DR177" i="24"/>
  <c r="DQ177" i="24"/>
  <c r="DP177" i="24"/>
  <c r="DV177" i="24" s="1"/>
  <c r="DO177" i="24"/>
  <c r="DN177" i="24"/>
  <c r="DM177" i="24"/>
  <c r="DR176" i="24"/>
  <c r="DQ176" i="24"/>
  <c r="DP176" i="24"/>
  <c r="DO176" i="24"/>
  <c r="DN176" i="24"/>
  <c r="DT176" i="24" s="1"/>
  <c r="DM176" i="24"/>
  <c r="DT175" i="24"/>
  <c r="DR175" i="24"/>
  <c r="DQ175" i="24"/>
  <c r="DW175" i="24" s="1"/>
  <c r="DP175" i="24"/>
  <c r="DV175" i="24" s="1"/>
  <c r="DO175" i="24"/>
  <c r="DU175" i="24" s="1"/>
  <c r="DN175" i="24"/>
  <c r="DM175" i="24"/>
  <c r="DS175" i="24" s="1"/>
  <c r="DT174" i="24"/>
  <c r="DR174" i="24"/>
  <c r="DQ174" i="24"/>
  <c r="DW174" i="24" s="1"/>
  <c r="DP174" i="24"/>
  <c r="DV174" i="24" s="1"/>
  <c r="DO174" i="24"/>
  <c r="DU174" i="24" s="1"/>
  <c r="DN174" i="24"/>
  <c r="DM174" i="24"/>
  <c r="DS174" i="24" s="1"/>
  <c r="DR173" i="24"/>
  <c r="DQ173" i="24"/>
  <c r="DP173" i="24"/>
  <c r="DV173" i="24" s="1"/>
  <c r="DO173" i="24"/>
  <c r="DU173" i="24" s="1"/>
  <c r="DN173" i="24"/>
  <c r="DT173" i="24" s="1"/>
  <c r="DM173" i="24"/>
  <c r="DS173" i="24" s="1"/>
  <c r="DR172" i="24"/>
  <c r="DV172" i="24" s="1"/>
  <c r="DQ172" i="24"/>
  <c r="DP172" i="24"/>
  <c r="DO172" i="24"/>
  <c r="DN172" i="24"/>
  <c r="DT172" i="24" s="1"/>
  <c r="DM172" i="24"/>
  <c r="DR171" i="24"/>
  <c r="DQ171" i="24"/>
  <c r="DP171" i="24"/>
  <c r="DO171" i="24"/>
  <c r="DN171" i="24"/>
  <c r="DT171" i="24" s="1"/>
  <c r="DM171" i="24"/>
  <c r="DT170" i="24"/>
  <c r="DR170" i="24"/>
  <c r="DQ170" i="24"/>
  <c r="DW170" i="24" s="1"/>
  <c r="DP170" i="24"/>
  <c r="DV170" i="24" s="1"/>
  <c r="DO170" i="24"/>
  <c r="DU170" i="24" s="1"/>
  <c r="DN170" i="24"/>
  <c r="DM170" i="24"/>
  <c r="DS170" i="24" s="1"/>
  <c r="DR169" i="24"/>
  <c r="DQ169" i="24"/>
  <c r="DP169" i="24"/>
  <c r="DO169" i="24"/>
  <c r="DN169" i="24"/>
  <c r="DT169" i="24" s="1"/>
  <c r="DM169" i="24"/>
  <c r="DR168" i="24"/>
  <c r="DQ168" i="24"/>
  <c r="DW168" i="24" s="1"/>
  <c r="DP168" i="24"/>
  <c r="DV168" i="24" s="1"/>
  <c r="DO168" i="24"/>
  <c r="DU168" i="24" s="1"/>
  <c r="DN168" i="24"/>
  <c r="DT168" i="24" s="1"/>
  <c r="DM168" i="24"/>
  <c r="DS168" i="24" s="1"/>
  <c r="DR167" i="24"/>
  <c r="DU167" i="24" s="1"/>
  <c r="DQ167" i="24"/>
  <c r="DP167" i="24"/>
  <c r="DO167" i="24"/>
  <c r="DN167" i="24"/>
  <c r="DT167" i="24" s="1"/>
  <c r="DM167" i="24"/>
  <c r="DR166" i="24"/>
  <c r="DQ166" i="24"/>
  <c r="DP166" i="24"/>
  <c r="DO166" i="24"/>
  <c r="DN166" i="24"/>
  <c r="DT166" i="24" s="1"/>
  <c r="DM166" i="24"/>
  <c r="DS166" i="24" s="1"/>
  <c r="DR165" i="24"/>
  <c r="DS165" i="24" s="1"/>
  <c r="DQ165" i="24"/>
  <c r="DW165" i="24" s="1"/>
  <c r="DP165" i="24"/>
  <c r="DO165" i="24"/>
  <c r="DN165" i="24"/>
  <c r="DT165" i="24" s="1"/>
  <c r="DM165" i="24"/>
  <c r="DS164" i="24"/>
  <c r="DR164" i="24"/>
  <c r="DV164" i="24" s="1"/>
  <c r="DQ164" i="24"/>
  <c r="DP164" i="24"/>
  <c r="DO164" i="24"/>
  <c r="DU164" i="24" s="1"/>
  <c r="DN164" i="24"/>
  <c r="DT164" i="24" s="1"/>
  <c r="DM164" i="24"/>
  <c r="DR163" i="24"/>
  <c r="DQ163" i="24"/>
  <c r="DP163" i="24"/>
  <c r="DO163" i="24"/>
  <c r="DN163" i="24"/>
  <c r="DT163" i="24" s="1"/>
  <c r="DM163" i="24"/>
  <c r="DS162" i="24"/>
  <c r="DR162" i="24"/>
  <c r="DQ162" i="24"/>
  <c r="DW162" i="24" s="1"/>
  <c r="DP162" i="24"/>
  <c r="DO162" i="24"/>
  <c r="DU162" i="24" s="1"/>
  <c r="DN162" i="24"/>
  <c r="DT162" i="24" s="1"/>
  <c r="DM162" i="24"/>
  <c r="DR161" i="24"/>
  <c r="DS161" i="24" s="1"/>
  <c r="DQ161" i="24"/>
  <c r="DP161" i="24"/>
  <c r="DO161" i="24"/>
  <c r="DN161" i="24"/>
  <c r="DT161" i="24" s="1"/>
  <c r="DM161" i="24"/>
  <c r="DR160" i="24"/>
  <c r="DQ160" i="24"/>
  <c r="DP160" i="24"/>
  <c r="DO160" i="24"/>
  <c r="DN160" i="24"/>
  <c r="DT160" i="24" s="1"/>
  <c r="DM160" i="24"/>
  <c r="DU159" i="24"/>
  <c r="DR159" i="24"/>
  <c r="DQ159" i="24"/>
  <c r="DP159" i="24"/>
  <c r="DV159" i="24" s="1"/>
  <c r="DO159" i="24"/>
  <c r="DN159" i="24"/>
  <c r="DT159" i="24" s="1"/>
  <c r="DM159" i="24"/>
  <c r="DU158" i="24"/>
  <c r="DR158" i="24"/>
  <c r="DQ158" i="24"/>
  <c r="DP158" i="24"/>
  <c r="DV158" i="24" s="1"/>
  <c r="DO158" i="24"/>
  <c r="DN158" i="24"/>
  <c r="DT158" i="24" s="1"/>
  <c r="DM158" i="24"/>
  <c r="DT157" i="24"/>
  <c r="DR157" i="24"/>
  <c r="DW157" i="24" s="1"/>
  <c r="DQ157" i="24"/>
  <c r="DP157" i="24"/>
  <c r="DV157" i="24" s="1"/>
  <c r="DO157" i="24"/>
  <c r="DU157" i="24" s="1"/>
  <c r="DN157" i="24"/>
  <c r="DM157" i="24"/>
  <c r="DW156" i="24"/>
  <c r="DR156" i="24"/>
  <c r="DQ156" i="24"/>
  <c r="DP156" i="24"/>
  <c r="DV156" i="24" s="1"/>
  <c r="DO156" i="24"/>
  <c r="DU156" i="24" s="1"/>
  <c r="DN156" i="24"/>
  <c r="DT156" i="24" s="1"/>
  <c r="DM156" i="24"/>
  <c r="DT155" i="24"/>
  <c r="DR155" i="24"/>
  <c r="DQ155" i="24"/>
  <c r="DP155" i="24"/>
  <c r="DO155" i="24"/>
  <c r="DN155" i="24"/>
  <c r="DM155" i="24"/>
  <c r="DT154" i="24"/>
  <c r="DR154" i="24"/>
  <c r="DQ154" i="24"/>
  <c r="DP154" i="24"/>
  <c r="DO154" i="24"/>
  <c r="DU154" i="24" s="1"/>
  <c r="DN154" i="24"/>
  <c r="DM154" i="24"/>
  <c r="DS154" i="24" s="1"/>
  <c r="DT153" i="24"/>
  <c r="DR153" i="24"/>
  <c r="DS153" i="24" s="1"/>
  <c r="DQ153" i="24"/>
  <c r="DW153" i="24" s="1"/>
  <c r="DP153" i="24"/>
  <c r="DV153" i="24" s="1"/>
  <c r="DO153" i="24"/>
  <c r="DU153" i="24" s="1"/>
  <c r="DN153" i="24"/>
  <c r="DM153" i="24"/>
  <c r="DR152" i="24"/>
  <c r="DQ152" i="24"/>
  <c r="DW152" i="24" s="1"/>
  <c r="DP152" i="24"/>
  <c r="DV152" i="24" s="1"/>
  <c r="DO152" i="24"/>
  <c r="DU152" i="24" s="1"/>
  <c r="DN152" i="24"/>
  <c r="DT152" i="24" s="1"/>
  <c r="DM152" i="24"/>
  <c r="DS152" i="24" s="1"/>
  <c r="DR151" i="24"/>
  <c r="DQ151" i="24"/>
  <c r="DW151" i="24" s="1"/>
  <c r="DP151" i="24"/>
  <c r="DV151" i="24" s="1"/>
  <c r="DO151" i="24"/>
  <c r="DU151" i="24" s="1"/>
  <c r="DN151" i="24"/>
  <c r="DT151" i="24" s="1"/>
  <c r="DM151" i="24"/>
  <c r="DS151" i="24" s="1"/>
  <c r="DR150" i="24"/>
  <c r="DQ150" i="24"/>
  <c r="DP150" i="24"/>
  <c r="DO150" i="24"/>
  <c r="DN150" i="24"/>
  <c r="DT150" i="24" s="1"/>
  <c r="DM150" i="24"/>
  <c r="DT149" i="24"/>
  <c r="DR149" i="24"/>
  <c r="DS149" i="24" s="1"/>
  <c r="DQ149" i="24"/>
  <c r="DW149" i="24" s="1"/>
  <c r="DP149" i="24"/>
  <c r="DV149" i="24" s="1"/>
  <c r="DO149" i="24"/>
  <c r="DU149" i="24" s="1"/>
  <c r="DN149" i="24"/>
  <c r="DM149" i="24"/>
  <c r="DV148" i="24"/>
  <c r="DR148" i="24"/>
  <c r="DS148" i="24" s="1"/>
  <c r="DQ148" i="24"/>
  <c r="DP148" i="24"/>
  <c r="DO148" i="24"/>
  <c r="DN148" i="24"/>
  <c r="DT148" i="24" s="1"/>
  <c r="DM148" i="24"/>
  <c r="DR147" i="24"/>
  <c r="DW147" i="24" s="1"/>
  <c r="DQ147" i="24"/>
  <c r="DP147" i="24"/>
  <c r="DO147" i="24"/>
  <c r="DN147" i="24"/>
  <c r="DT147" i="24" s="1"/>
  <c r="DM147" i="24"/>
  <c r="DS147" i="24" s="1"/>
  <c r="DR146" i="24"/>
  <c r="DU146" i="24" s="1"/>
  <c r="DQ146" i="24"/>
  <c r="DP146" i="24"/>
  <c r="DO146" i="24"/>
  <c r="DN146" i="24"/>
  <c r="DT146" i="24" s="1"/>
  <c r="DM146" i="24"/>
  <c r="DS145" i="24"/>
  <c r="DR145" i="24"/>
  <c r="DQ145" i="24"/>
  <c r="DW145" i="24" s="1"/>
  <c r="DP145" i="24"/>
  <c r="DO145" i="24"/>
  <c r="DU145" i="24" s="1"/>
  <c r="DN145" i="24"/>
  <c r="DT145" i="24" s="1"/>
  <c r="DM145" i="24"/>
  <c r="DS144" i="24"/>
  <c r="DR144" i="24"/>
  <c r="DW144" i="24" s="1"/>
  <c r="DQ144" i="24"/>
  <c r="DP144" i="24"/>
  <c r="DO144" i="24"/>
  <c r="DU144" i="24" s="1"/>
  <c r="DN144" i="24"/>
  <c r="DT144" i="24" s="1"/>
  <c r="DM144" i="24"/>
  <c r="DR143" i="24"/>
  <c r="DV143" i="24" s="1"/>
  <c r="DQ143" i="24"/>
  <c r="DW143" i="24" s="1"/>
  <c r="DP143" i="24"/>
  <c r="DO143" i="24"/>
  <c r="DN143" i="24"/>
  <c r="DT143" i="24" s="1"/>
  <c r="DM143" i="24"/>
  <c r="DR142" i="24"/>
  <c r="DQ142" i="24"/>
  <c r="DP142" i="24"/>
  <c r="DO142" i="24"/>
  <c r="DU142" i="24" s="1"/>
  <c r="DN142" i="24"/>
  <c r="DT142" i="24" s="1"/>
  <c r="DM142" i="24"/>
  <c r="DR141" i="24"/>
  <c r="DQ141" i="24"/>
  <c r="DP141" i="24"/>
  <c r="DO141" i="24"/>
  <c r="DU141" i="24" s="1"/>
  <c r="DN141" i="24"/>
  <c r="DT141" i="24" s="1"/>
  <c r="DM141" i="24"/>
  <c r="DR140" i="24"/>
  <c r="DW140" i="24" s="1"/>
  <c r="DQ140" i="24"/>
  <c r="DP140" i="24"/>
  <c r="DO140" i="24"/>
  <c r="DN140" i="24"/>
  <c r="DT140" i="24" s="1"/>
  <c r="DM140" i="24"/>
  <c r="DS140" i="24" s="1"/>
  <c r="DR139" i="24"/>
  <c r="DQ139" i="24"/>
  <c r="DW139" i="24" s="1"/>
  <c r="DP139" i="24"/>
  <c r="DV139" i="24" s="1"/>
  <c r="DO139" i="24"/>
  <c r="DN139" i="24"/>
  <c r="DT139" i="24" s="1"/>
  <c r="DM139" i="24"/>
  <c r="DS139" i="24" s="1"/>
  <c r="DR138" i="24"/>
  <c r="DQ138" i="24"/>
  <c r="DP138" i="24"/>
  <c r="DO138" i="24"/>
  <c r="DN138" i="24"/>
  <c r="DT138" i="24" s="1"/>
  <c r="DM138" i="24"/>
  <c r="DT137" i="24"/>
  <c r="DR137" i="24"/>
  <c r="DQ137" i="24"/>
  <c r="DP137" i="24"/>
  <c r="DO137" i="24"/>
  <c r="DU137" i="24" s="1"/>
  <c r="DN137" i="24"/>
  <c r="DM137" i="24"/>
  <c r="DS137" i="24" s="1"/>
  <c r="DR136" i="24"/>
  <c r="DV136" i="24" s="1"/>
  <c r="DQ136" i="24"/>
  <c r="DP136" i="24"/>
  <c r="DO136" i="24"/>
  <c r="DN136" i="24"/>
  <c r="DT136" i="24" s="1"/>
  <c r="DM136" i="24"/>
  <c r="DR135" i="24"/>
  <c r="DQ135" i="24"/>
  <c r="DP135" i="24"/>
  <c r="DV135" i="24" s="1"/>
  <c r="DO135" i="24"/>
  <c r="DN135" i="24"/>
  <c r="DT135" i="24" s="1"/>
  <c r="DM135" i="24"/>
  <c r="DR134" i="24"/>
  <c r="DQ134" i="24"/>
  <c r="DW134" i="24" s="1"/>
  <c r="DP134" i="24"/>
  <c r="DV134" i="24" s="1"/>
  <c r="DO134" i="24"/>
  <c r="DN134" i="24"/>
  <c r="DT134" i="24" s="1"/>
  <c r="DM134" i="24"/>
  <c r="DS134" i="24" s="1"/>
  <c r="DR133" i="24"/>
  <c r="DQ133" i="24"/>
  <c r="DP133" i="24"/>
  <c r="DO133" i="24"/>
  <c r="DN133" i="24"/>
  <c r="DT133" i="24" s="1"/>
  <c r="DM133" i="24"/>
  <c r="DR132" i="24"/>
  <c r="DQ132" i="24"/>
  <c r="DW132" i="24" s="1"/>
  <c r="DP132" i="24"/>
  <c r="DO132" i="24"/>
  <c r="DN132" i="24"/>
  <c r="DT132" i="24" s="1"/>
  <c r="DM132" i="24"/>
  <c r="DR131" i="24"/>
  <c r="DQ131" i="24"/>
  <c r="DP131" i="24"/>
  <c r="DO131" i="24"/>
  <c r="DU131" i="24" s="1"/>
  <c r="DN131" i="24"/>
  <c r="DT131" i="24" s="1"/>
  <c r="DM131" i="24"/>
  <c r="DS131" i="24" s="1"/>
  <c r="DR130" i="24"/>
  <c r="DQ130" i="24"/>
  <c r="DP130" i="24"/>
  <c r="DO130" i="24"/>
  <c r="DN130" i="24"/>
  <c r="DT130" i="24" s="1"/>
  <c r="DM130" i="24"/>
  <c r="DS129" i="24"/>
  <c r="DR129" i="24"/>
  <c r="DQ129" i="24"/>
  <c r="DW129" i="24" s="1"/>
  <c r="DP129" i="24"/>
  <c r="DV129" i="24" s="1"/>
  <c r="DO129" i="24"/>
  <c r="DU129" i="24" s="1"/>
  <c r="DN129" i="24"/>
  <c r="DT129" i="24" s="1"/>
  <c r="DM129" i="24"/>
  <c r="DT128" i="24"/>
  <c r="DR128" i="24"/>
  <c r="DQ128" i="24"/>
  <c r="DP128" i="24"/>
  <c r="DV128" i="24" s="1"/>
  <c r="DO128" i="24"/>
  <c r="DU128" i="24" s="1"/>
  <c r="DN128" i="24"/>
  <c r="DM128" i="24"/>
  <c r="DS128" i="24" s="1"/>
  <c r="DS127" i="24"/>
  <c r="DR127" i="24"/>
  <c r="DQ127" i="24"/>
  <c r="DP127" i="24"/>
  <c r="DO127" i="24"/>
  <c r="DU127" i="24" s="1"/>
  <c r="DN127" i="24"/>
  <c r="DT127" i="24" s="1"/>
  <c r="DM127" i="24"/>
  <c r="DT126" i="24"/>
  <c r="DR126" i="24"/>
  <c r="DQ126" i="24"/>
  <c r="DP126" i="24"/>
  <c r="DO126" i="24"/>
  <c r="DU126" i="24" s="1"/>
  <c r="DN126" i="24"/>
  <c r="DM126" i="24"/>
  <c r="DT125" i="24"/>
  <c r="DR125" i="24"/>
  <c r="DQ125" i="24"/>
  <c r="DP125" i="24"/>
  <c r="DO125" i="24"/>
  <c r="DU125" i="24" s="1"/>
  <c r="DN125" i="24"/>
  <c r="DM125" i="24"/>
  <c r="DS124" i="24"/>
  <c r="DR124" i="24"/>
  <c r="DW124" i="24" s="1"/>
  <c r="DQ124" i="24"/>
  <c r="DP124" i="24"/>
  <c r="DV124" i="24" s="1"/>
  <c r="DO124" i="24"/>
  <c r="DU124" i="24" s="1"/>
  <c r="DN124" i="24"/>
  <c r="DT124" i="24" s="1"/>
  <c r="DM124" i="24"/>
  <c r="DR123" i="24"/>
  <c r="DU123" i="24" s="1"/>
  <c r="DQ123" i="24"/>
  <c r="DP123" i="24"/>
  <c r="DO123" i="24"/>
  <c r="DN123" i="24"/>
  <c r="DT123" i="24" s="1"/>
  <c r="DM123" i="24"/>
  <c r="DR122" i="24"/>
  <c r="DU122" i="24" s="1"/>
  <c r="DQ122" i="24"/>
  <c r="DP122" i="24"/>
  <c r="DV122" i="24" s="1"/>
  <c r="DO122" i="24"/>
  <c r="DN122" i="24"/>
  <c r="DT122" i="24" s="1"/>
  <c r="DM122" i="24"/>
  <c r="DR121" i="24"/>
  <c r="DQ121" i="24"/>
  <c r="DW121" i="24" s="1"/>
  <c r="DP121" i="24"/>
  <c r="DO121" i="24"/>
  <c r="DU121" i="24" s="1"/>
  <c r="DN121" i="24"/>
  <c r="DT121" i="24" s="1"/>
  <c r="DM121" i="24"/>
  <c r="DS121" i="24" s="1"/>
  <c r="DR120" i="24"/>
  <c r="DW120" i="24" s="1"/>
  <c r="DQ120" i="24"/>
  <c r="DP120" i="24"/>
  <c r="DO120" i="24"/>
  <c r="DN120" i="24"/>
  <c r="DT120" i="24" s="1"/>
  <c r="DM120" i="24"/>
  <c r="DS119" i="24"/>
  <c r="DR119" i="24"/>
  <c r="DQ119" i="24"/>
  <c r="DP119" i="24"/>
  <c r="DV119" i="24" s="1"/>
  <c r="DO119" i="24"/>
  <c r="DU119" i="24" s="1"/>
  <c r="DN119" i="24"/>
  <c r="DT119" i="24" s="1"/>
  <c r="DM119" i="24"/>
  <c r="DR118" i="24"/>
  <c r="DQ118" i="24"/>
  <c r="DP118" i="24"/>
  <c r="DO118" i="24"/>
  <c r="DU118" i="24" s="1"/>
  <c r="DN118" i="24"/>
  <c r="DT118" i="24" s="1"/>
  <c r="DM118" i="24"/>
  <c r="DS117" i="24"/>
  <c r="DR117" i="24"/>
  <c r="DQ117" i="24"/>
  <c r="DW117" i="24" s="1"/>
  <c r="DP117" i="24"/>
  <c r="DO117" i="24"/>
  <c r="DU117" i="24" s="1"/>
  <c r="DN117" i="24"/>
  <c r="DT117" i="24" s="1"/>
  <c r="DM117" i="24"/>
  <c r="DT116" i="24"/>
  <c r="DR116" i="24"/>
  <c r="DS116" i="24" s="1"/>
  <c r="DQ116" i="24"/>
  <c r="DW116" i="24" s="1"/>
  <c r="DP116" i="24"/>
  <c r="DO116" i="24"/>
  <c r="DN116" i="24"/>
  <c r="DM116" i="24"/>
  <c r="DR115" i="24"/>
  <c r="DQ115" i="24"/>
  <c r="DP115" i="24"/>
  <c r="DO115" i="24"/>
  <c r="DN115" i="24"/>
  <c r="DT115" i="24" s="1"/>
  <c r="DM115" i="24"/>
  <c r="DR114" i="24"/>
  <c r="DV114" i="24" s="1"/>
  <c r="DQ114" i="24"/>
  <c r="DP114" i="24"/>
  <c r="DO114" i="24"/>
  <c r="DU114" i="24" s="1"/>
  <c r="DN114" i="24"/>
  <c r="DT114" i="24" s="1"/>
  <c r="DM114" i="24"/>
  <c r="DR113" i="24"/>
  <c r="DQ113" i="24"/>
  <c r="DP113" i="24"/>
  <c r="DO113" i="24"/>
  <c r="DU113" i="24" s="1"/>
  <c r="DN113" i="24"/>
  <c r="DT113" i="24" s="1"/>
  <c r="DM113" i="24"/>
  <c r="DR112" i="24"/>
  <c r="DW112" i="24" s="1"/>
  <c r="DQ112" i="24"/>
  <c r="DP112" i="24"/>
  <c r="DO112" i="24"/>
  <c r="DN112" i="24"/>
  <c r="DT112" i="24" s="1"/>
  <c r="DM112" i="24"/>
  <c r="DR111" i="24"/>
  <c r="DQ111" i="24"/>
  <c r="DP111" i="24"/>
  <c r="DV111" i="24" s="1"/>
  <c r="DO111" i="24"/>
  <c r="DN111" i="24"/>
  <c r="DT111" i="24" s="1"/>
  <c r="DM111" i="24"/>
  <c r="DS111" i="24" s="1"/>
  <c r="DR110" i="24"/>
  <c r="DQ110" i="24"/>
  <c r="DP110" i="24"/>
  <c r="DO110" i="24"/>
  <c r="DU110" i="24" s="1"/>
  <c r="DN110" i="24"/>
  <c r="DT110" i="24" s="1"/>
  <c r="DM110" i="24"/>
  <c r="DR109" i="24"/>
  <c r="DQ109" i="24"/>
  <c r="DP109" i="24"/>
  <c r="DO109" i="24"/>
  <c r="DN109" i="24"/>
  <c r="DT109" i="24" s="1"/>
  <c r="DM109" i="24"/>
  <c r="DR108" i="24"/>
  <c r="DQ108" i="24"/>
  <c r="DP108" i="24"/>
  <c r="DO108" i="24"/>
  <c r="DN108" i="24"/>
  <c r="DT108" i="24" s="1"/>
  <c r="DM108" i="24"/>
  <c r="DR107" i="24"/>
  <c r="DQ107" i="24"/>
  <c r="DW107" i="24" s="1"/>
  <c r="DP107" i="24"/>
  <c r="DO107" i="24"/>
  <c r="DN107" i="24"/>
  <c r="DT107" i="24" s="1"/>
  <c r="DM107" i="24"/>
  <c r="DR106" i="24"/>
  <c r="DU106" i="24" s="1"/>
  <c r="DQ106" i="24"/>
  <c r="DP106" i="24"/>
  <c r="DO106" i="24"/>
  <c r="DN106" i="24"/>
  <c r="DT106" i="24" s="1"/>
  <c r="DM106" i="24"/>
  <c r="DR105" i="24"/>
  <c r="DQ105" i="24"/>
  <c r="DP105" i="24"/>
  <c r="DO105" i="24"/>
  <c r="DN105" i="24"/>
  <c r="DT105" i="24" s="1"/>
  <c r="DM105" i="24"/>
  <c r="DS105" i="24" s="1"/>
  <c r="DR104" i="24"/>
  <c r="DQ104" i="24"/>
  <c r="DP104" i="24"/>
  <c r="DO104" i="24"/>
  <c r="DN104" i="24"/>
  <c r="DT104" i="24" s="1"/>
  <c r="DM104" i="24"/>
  <c r="DR103" i="24"/>
  <c r="DQ103" i="24"/>
  <c r="DW103" i="24" s="1"/>
  <c r="DP103" i="24"/>
  <c r="DV103" i="24" s="1"/>
  <c r="DO103" i="24"/>
  <c r="DN103" i="24"/>
  <c r="DT103" i="24" s="1"/>
  <c r="DM103" i="24"/>
  <c r="DS103" i="24" s="1"/>
  <c r="DR102" i="24"/>
  <c r="DQ102" i="24"/>
  <c r="DW102" i="24" s="1"/>
  <c r="DP102" i="24"/>
  <c r="DV102" i="24" s="1"/>
  <c r="DO102" i="24"/>
  <c r="DU102" i="24" s="1"/>
  <c r="DN102" i="24"/>
  <c r="DT102" i="24" s="1"/>
  <c r="DM102" i="24"/>
  <c r="DS102" i="24" s="1"/>
  <c r="DT101" i="24"/>
  <c r="DR101" i="24"/>
  <c r="DQ101" i="24"/>
  <c r="DW101" i="24" s="1"/>
  <c r="DP101" i="24"/>
  <c r="DV101" i="24" s="1"/>
  <c r="DO101" i="24"/>
  <c r="DN101" i="24"/>
  <c r="DM101" i="24"/>
  <c r="DS101" i="24" s="1"/>
  <c r="DW100" i="24"/>
  <c r="DR100" i="24"/>
  <c r="DQ100" i="24"/>
  <c r="DP100" i="24"/>
  <c r="DV100" i="24" s="1"/>
  <c r="DO100" i="24"/>
  <c r="DN100" i="24"/>
  <c r="DT100" i="24" s="1"/>
  <c r="DM100" i="24"/>
  <c r="DR99" i="24"/>
  <c r="DQ99" i="24"/>
  <c r="DP99" i="24"/>
  <c r="DO99" i="24"/>
  <c r="DU99" i="24" s="1"/>
  <c r="DN99" i="24"/>
  <c r="DT99" i="24" s="1"/>
  <c r="DM99" i="24"/>
  <c r="DU98" i="24"/>
  <c r="DR98" i="24"/>
  <c r="DQ98" i="24"/>
  <c r="DW98" i="24" s="1"/>
  <c r="DP98" i="24"/>
  <c r="DV98" i="24" s="1"/>
  <c r="DO98" i="24"/>
  <c r="DN98" i="24"/>
  <c r="DT98" i="24" s="1"/>
  <c r="DM98" i="24"/>
  <c r="DS98" i="24" s="1"/>
  <c r="DT97" i="24"/>
  <c r="DR97" i="24"/>
  <c r="DQ97" i="24"/>
  <c r="DW97" i="24" s="1"/>
  <c r="DP97" i="24"/>
  <c r="DV97" i="24" s="1"/>
  <c r="DO97" i="24"/>
  <c r="DU97" i="24" s="1"/>
  <c r="DN97" i="24"/>
  <c r="DM97" i="24"/>
  <c r="DS97" i="24" s="1"/>
  <c r="DT96" i="24"/>
  <c r="DR96" i="24"/>
  <c r="DQ96" i="24"/>
  <c r="DP96" i="24"/>
  <c r="DV96" i="24" s="1"/>
  <c r="DO96" i="24"/>
  <c r="DU96" i="24" s="1"/>
  <c r="DN96" i="24"/>
  <c r="DM96" i="24"/>
  <c r="DS96" i="24" s="1"/>
  <c r="DV95" i="24"/>
  <c r="DR95" i="24"/>
  <c r="DQ95" i="24"/>
  <c r="DP95" i="24"/>
  <c r="DO95" i="24"/>
  <c r="DU95" i="24" s="1"/>
  <c r="DN95" i="24"/>
  <c r="DT95" i="24" s="1"/>
  <c r="DM95" i="24"/>
  <c r="DS95" i="24" s="1"/>
  <c r="DR94" i="24"/>
  <c r="DU94" i="24" s="1"/>
  <c r="DQ94" i="24"/>
  <c r="DP94" i="24"/>
  <c r="DO94" i="24"/>
  <c r="DN94" i="24"/>
  <c r="DT94" i="24" s="1"/>
  <c r="DM94" i="24"/>
  <c r="DR93" i="24"/>
  <c r="DQ93" i="24"/>
  <c r="DP93" i="24"/>
  <c r="DO93" i="24"/>
  <c r="DU93" i="24" s="1"/>
  <c r="DN93" i="24"/>
  <c r="DT93" i="24" s="1"/>
  <c r="DM93" i="24"/>
  <c r="DR92" i="24"/>
  <c r="DQ92" i="24"/>
  <c r="DW92" i="24" s="1"/>
  <c r="DP92" i="24"/>
  <c r="DO92" i="24"/>
  <c r="DN92" i="24"/>
  <c r="DT92" i="24" s="1"/>
  <c r="DM92" i="24"/>
  <c r="DS92" i="24" s="1"/>
  <c r="DR91" i="24"/>
  <c r="DQ91" i="24"/>
  <c r="DW91" i="24" s="1"/>
  <c r="DP91" i="24"/>
  <c r="DV91" i="24" s="1"/>
  <c r="DO91" i="24"/>
  <c r="DN91" i="24"/>
  <c r="DT91" i="24" s="1"/>
  <c r="DM91" i="24"/>
  <c r="DR90" i="24"/>
  <c r="DQ90" i="24"/>
  <c r="DP90" i="24"/>
  <c r="DV90" i="24" s="1"/>
  <c r="DO90" i="24"/>
  <c r="DN90" i="24"/>
  <c r="DT90" i="24" s="1"/>
  <c r="DM90" i="24"/>
  <c r="DU89" i="24"/>
  <c r="DR89" i="24"/>
  <c r="DQ89" i="24"/>
  <c r="DW89" i="24" s="1"/>
  <c r="DP89" i="24"/>
  <c r="DV89" i="24" s="1"/>
  <c r="DO89" i="24"/>
  <c r="DN89" i="24"/>
  <c r="DT89" i="24" s="1"/>
  <c r="DM89" i="24"/>
  <c r="DS89" i="24" s="1"/>
  <c r="DR88" i="24"/>
  <c r="DW88" i="24" s="1"/>
  <c r="DQ88" i="24"/>
  <c r="DP88" i="24"/>
  <c r="DO88" i="24"/>
  <c r="DN88" i="24"/>
  <c r="DT88" i="24" s="1"/>
  <c r="DM88" i="24"/>
  <c r="DR87" i="24"/>
  <c r="DQ87" i="24"/>
  <c r="DP87" i="24"/>
  <c r="DV87" i="24" s="1"/>
  <c r="DO87" i="24"/>
  <c r="DN87" i="24"/>
  <c r="DT87" i="24" s="1"/>
  <c r="DM87" i="24"/>
  <c r="DS87" i="24" s="1"/>
  <c r="DR86" i="24"/>
  <c r="DQ86" i="24"/>
  <c r="DW86" i="24" s="1"/>
  <c r="DP86" i="24"/>
  <c r="DO86" i="24"/>
  <c r="DU86" i="24" s="1"/>
  <c r="DN86" i="24"/>
  <c r="DT86" i="24" s="1"/>
  <c r="DM86" i="24"/>
  <c r="DS86" i="24" s="1"/>
  <c r="DR85" i="24"/>
  <c r="DQ85" i="24"/>
  <c r="DW85" i="24" s="1"/>
  <c r="DP85" i="24"/>
  <c r="DO85" i="24"/>
  <c r="DN85" i="24"/>
  <c r="DT85" i="24" s="1"/>
  <c r="DM85" i="24"/>
  <c r="DS85" i="24" s="1"/>
  <c r="DR84" i="24"/>
  <c r="DS84" i="24" s="1"/>
  <c r="DQ84" i="24"/>
  <c r="DW84" i="24" s="1"/>
  <c r="DP84" i="24"/>
  <c r="DO84" i="24"/>
  <c r="DN84" i="24"/>
  <c r="DT84" i="24" s="1"/>
  <c r="DM84" i="24"/>
  <c r="DR83" i="24"/>
  <c r="DQ83" i="24"/>
  <c r="DP83" i="24"/>
  <c r="DO83" i="24"/>
  <c r="DN83" i="24"/>
  <c r="DT83" i="24" s="1"/>
  <c r="DM83" i="24"/>
  <c r="DV82" i="24"/>
  <c r="DR82" i="24"/>
  <c r="DQ82" i="24"/>
  <c r="DW82" i="24" s="1"/>
  <c r="DP82" i="24"/>
  <c r="DO82" i="24"/>
  <c r="DU82" i="24" s="1"/>
  <c r="DN82" i="24"/>
  <c r="DT82" i="24" s="1"/>
  <c r="DM82" i="24"/>
  <c r="DS82" i="24" s="1"/>
  <c r="DR81" i="24"/>
  <c r="DQ81" i="24"/>
  <c r="DW81" i="24" s="1"/>
  <c r="DP81" i="24"/>
  <c r="DO81" i="24"/>
  <c r="DU81" i="24" s="1"/>
  <c r="DN81" i="24"/>
  <c r="DT81" i="24" s="1"/>
  <c r="DM81" i="24"/>
  <c r="DS81" i="24" s="1"/>
  <c r="DR80" i="24"/>
  <c r="DQ80" i="24"/>
  <c r="DP80" i="24"/>
  <c r="DO80" i="24"/>
  <c r="DU80" i="24" s="1"/>
  <c r="DN80" i="24"/>
  <c r="DT80" i="24" s="1"/>
  <c r="DM80" i="24"/>
  <c r="DS80" i="24" s="1"/>
  <c r="DR79" i="24"/>
  <c r="DQ79" i="24"/>
  <c r="DW79" i="24" s="1"/>
  <c r="DP79" i="24"/>
  <c r="DV79" i="24" s="1"/>
  <c r="DO79" i="24"/>
  <c r="DU79" i="24" s="1"/>
  <c r="DN79" i="24"/>
  <c r="DT79" i="24" s="1"/>
  <c r="DM79" i="24"/>
  <c r="DS79" i="24" s="1"/>
  <c r="DR78" i="24"/>
  <c r="DQ78" i="24"/>
  <c r="DP78" i="24"/>
  <c r="DO78" i="24"/>
  <c r="DU78" i="24" s="1"/>
  <c r="DN78" i="24"/>
  <c r="DT78" i="24" s="1"/>
  <c r="DM78" i="24"/>
  <c r="DR77" i="24"/>
  <c r="DQ77" i="24"/>
  <c r="DW77" i="24" s="1"/>
  <c r="DP77" i="24"/>
  <c r="DO77" i="24"/>
  <c r="DU77" i="24" s="1"/>
  <c r="DN77" i="24"/>
  <c r="DT77" i="24" s="1"/>
  <c r="DM77" i="24"/>
  <c r="DS77" i="24" s="1"/>
  <c r="DR76" i="24"/>
  <c r="DQ76" i="24"/>
  <c r="DW76" i="24" s="1"/>
  <c r="DP76" i="24"/>
  <c r="DO76" i="24"/>
  <c r="DN76" i="24"/>
  <c r="DT76" i="24" s="1"/>
  <c r="DM76" i="24"/>
  <c r="DS76" i="24" s="1"/>
  <c r="DR75" i="24"/>
  <c r="DQ75" i="24"/>
  <c r="DW75" i="24" s="1"/>
  <c r="DP75" i="24"/>
  <c r="DO75" i="24"/>
  <c r="DN75" i="24"/>
  <c r="DT75" i="24" s="1"/>
  <c r="DM75" i="24"/>
  <c r="DR74" i="24"/>
  <c r="DU74" i="24" s="1"/>
  <c r="DQ74" i="24"/>
  <c r="DP74" i="24"/>
  <c r="DO74" i="24"/>
  <c r="DN74" i="24"/>
  <c r="DT74" i="24" s="1"/>
  <c r="DM74" i="24"/>
  <c r="DR73" i="24"/>
  <c r="DQ73" i="24"/>
  <c r="DW73" i="24" s="1"/>
  <c r="DP73" i="24"/>
  <c r="DO73" i="24"/>
  <c r="DN73" i="24"/>
  <c r="DT73" i="24" s="1"/>
  <c r="DM73" i="24"/>
  <c r="DS73" i="24" s="1"/>
  <c r="DR72" i="24"/>
  <c r="DQ72" i="24"/>
  <c r="DP72" i="24"/>
  <c r="DV72" i="24" s="1"/>
  <c r="DO72" i="24"/>
  <c r="DN72" i="24"/>
  <c r="DT72" i="24" s="1"/>
  <c r="DM72" i="24"/>
  <c r="DV71" i="24"/>
  <c r="DR71" i="24"/>
  <c r="DQ71" i="24"/>
  <c r="DW71" i="24" s="1"/>
  <c r="DP71" i="24"/>
  <c r="DO71" i="24"/>
  <c r="DU71" i="24" s="1"/>
  <c r="DN71" i="24"/>
  <c r="DT71" i="24" s="1"/>
  <c r="DM71" i="24"/>
  <c r="DS71" i="24" s="1"/>
  <c r="DR70" i="24"/>
  <c r="DQ70" i="24"/>
  <c r="DP70" i="24"/>
  <c r="DO70" i="24"/>
  <c r="DU70" i="24" s="1"/>
  <c r="DN70" i="24"/>
  <c r="DT70" i="24" s="1"/>
  <c r="DM70" i="24"/>
  <c r="DS69" i="24"/>
  <c r="DR69" i="24"/>
  <c r="DQ69" i="24"/>
  <c r="DW69" i="24" s="1"/>
  <c r="DP69" i="24"/>
  <c r="DV69" i="24" s="1"/>
  <c r="DO69" i="24"/>
  <c r="DU69" i="24" s="1"/>
  <c r="DN69" i="24"/>
  <c r="DT69" i="24" s="1"/>
  <c r="DM69" i="24"/>
  <c r="DT68" i="24"/>
  <c r="DR68" i="24"/>
  <c r="DQ68" i="24"/>
  <c r="DW68" i="24" s="1"/>
  <c r="DP68" i="24"/>
  <c r="DV68" i="24" s="1"/>
  <c r="DO68" i="24"/>
  <c r="DN68" i="24"/>
  <c r="DM68" i="24"/>
  <c r="DR67" i="24"/>
  <c r="DV67" i="24" s="1"/>
  <c r="DQ67" i="24"/>
  <c r="DP67" i="24"/>
  <c r="DO67" i="24"/>
  <c r="DU67" i="24" s="1"/>
  <c r="DN67" i="24"/>
  <c r="DT67" i="24" s="1"/>
  <c r="DM67" i="24"/>
  <c r="DT66" i="24"/>
  <c r="DR66" i="24"/>
  <c r="DQ66" i="24"/>
  <c r="DW66" i="24" s="1"/>
  <c r="DP66" i="24"/>
  <c r="DV66" i="24" s="1"/>
  <c r="DO66" i="24"/>
  <c r="DU66" i="24" s="1"/>
  <c r="DN66" i="24"/>
  <c r="DM66" i="24"/>
  <c r="DS66" i="24" s="1"/>
  <c r="DS65" i="24"/>
  <c r="DR65" i="24"/>
  <c r="DQ65" i="24"/>
  <c r="DW65" i="24" s="1"/>
  <c r="DP65" i="24"/>
  <c r="DV65" i="24" s="1"/>
  <c r="DO65" i="24"/>
  <c r="DU65" i="24" s="1"/>
  <c r="DN65" i="24"/>
  <c r="DT65" i="24" s="1"/>
  <c r="DM65" i="24"/>
  <c r="DS64" i="24"/>
  <c r="DR64" i="24"/>
  <c r="DQ64" i="24"/>
  <c r="DP64" i="24"/>
  <c r="DV64" i="24" s="1"/>
  <c r="DO64" i="24"/>
  <c r="DU64" i="24" s="1"/>
  <c r="DN64" i="24"/>
  <c r="DT64" i="24" s="1"/>
  <c r="DM64" i="24"/>
  <c r="DR63" i="24"/>
  <c r="DQ63" i="24"/>
  <c r="DP63" i="24"/>
  <c r="DV63" i="24" s="1"/>
  <c r="DO63" i="24"/>
  <c r="DN63" i="24"/>
  <c r="DT63" i="24" s="1"/>
  <c r="DM63" i="24"/>
  <c r="DR62" i="24"/>
  <c r="DU62" i="24" s="1"/>
  <c r="DQ62" i="24"/>
  <c r="DP62" i="24"/>
  <c r="DV62" i="24" s="1"/>
  <c r="DO62" i="24"/>
  <c r="DN62" i="24"/>
  <c r="DT62" i="24" s="1"/>
  <c r="DM62" i="24"/>
  <c r="DR61" i="24"/>
  <c r="DU61" i="24" s="1"/>
  <c r="DQ61" i="24"/>
  <c r="DW61" i="24" s="1"/>
  <c r="DP61" i="24"/>
  <c r="DV61" i="24" s="1"/>
  <c r="DO61" i="24"/>
  <c r="DN61" i="24"/>
  <c r="DT61" i="24" s="1"/>
  <c r="DM61" i="24"/>
  <c r="DS61" i="24" s="1"/>
  <c r="DR60" i="24"/>
  <c r="DQ60" i="24"/>
  <c r="DW60" i="24" s="1"/>
  <c r="DP60" i="24"/>
  <c r="DO60" i="24"/>
  <c r="DN60" i="24"/>
  <c r="DT60" i="24" s="1"/>
  <c r="DM60" i="24"/>
  <c r="DS60" i="24" s="1"/>
  <c r="DR59" i="24"/>
  <c r="DQ59" i="24"/>
  <c r="DW59" i="24" s="1"/>
  <c r="DP59" i="24"/>
  <c r="DV59" i="24" s="1"/>
  <c r="DO59" i="24"/>
  <c r="DN59" i="24"/>
  <c r="DT59" i="24" s="1"/>
  <c r="DM59" i="24"/>
  <c r="DR58" i="24"/>
  <c r="DU58" i="24" s="1"/>
  <c r="DQ58" i="24"/>
  <c r="DP58" i="24"/>
  <c r="DO58" i="24"/>
  <c r="DN58" i="24"/>
  <c r="DT58" i="24" s="1"/>
  <c r="DM58" i="24"/>
  <c r="DR57" i="24"/>
  <c r="DQ57" i="24"/>
  <c r="DW57" i="24" s="1"/>
  <c r="DP57" i="24"/>
  <c r="DO57" i="24"/>
  <c r="DN57" i="24"/>
  <c r="DT57" i="24" s="1"/>
  <c r="DM57" i="24"/>
  <c r="DR56" i="24"/>
  <c r="DQ56" i="24"/>
  <c r="DP56" i="24"/>
  <c r="DV56" i="24" s="1"/>
  <c r="DO56" i="24"/>
  <c r="DN56" i="24"/>
  <c r="DT56" i="24" s="1"/>
  <c r="DM56" i="24"/>
  <c r="DR55" i="24"/>
  <c r="DV55" i="24" s="1"/>
  <c r="DQ55" i="24"/>
  <c r="DP55" i="24"/>
  <c r="DO55" i="24"/>
  <c r="DN55" i="24"/>
  <c r="DT55" i="24" s="1"/>
  <c r="DM55" i="24"/>
  <c r="DS55" i="24" s="1"/>
  <c r="DT54" i="24"/>
  <c r="DR54" i="24"/>
  <c r="DQ54" i="24"/>
  <c r="DP54" i="24"/>
  <c r="DV54" i="24" s="1"/>
  <c r="DO54" i="24"/>
  <c r="DN54" i="24"/>
  <c r="DM54" i="24"/>
  <c r="DS54" i="24" s="1"/>
  <c r="DT53" i="24"/>
  <c r="DR53" i="24"/>
  <c r="DQ53" i="24"/>
  <c r="DP53" i="24"/>
  <c r="DO53" i="24"/>
  <c r="DU53" i="24" s="1"/>
  <c r="DN53" i="24"/>
  <c r="DM53" i="24"/>
  <c r="DS53" i="24" s="1"/>
  <c r="DS52" i="24"/>
  <c r="DR52" i="24"/>
  <c r="DW52" i="24" s="1"/>
  <c r="DQ52" i="24"/>
  <c r="DP52" i="24"/>
  <c r="DV52" i="24" s="1"/>
  <c r="DO52" i="24"/>
  <c r="DU52" i="24" s="1"/>
  <c r="DN52" i="24"/>
  <c r="DT52" i="24" s="1"/>
  <c r="DM52" i="24"/>
  <c r="DR51" i="24"/>
  <c r="DQ51" i="24"/>
  <c r="DP51" i="24"/>
  <c r="DV51" i="24" s="1"/>
  <c r="DO51" i="24"/>
  <c r="DN51" i="24"/>
  <c r="DT51" i="24" s="1"/>
  <c r="DM51" i="24"/>
  <c r="DR50" i="24"/>
  <c r="DQ50" i="24"/>
  <c r="DP50" i="24"/>
  <c r="DV50" i="24" s="1"/>
  <c r="DO50" i="24"/>
  <c r="DN50" i="24"/>
  <c r="DT50" i="24" s="1"/>
  <c r="DM50" i="24"/>
  <c r="DT49" i="24"/>
  <c r="DR49" i="24"/>
  <c r="DQ49" i="24"/>
  <c r="DW49" i="24" s="1"/>
  <c r="DP49" i="24"/>
  <c r="DV49" i="24" s="1"/>
  <c r="DO49" i="24"/>
  <c r="DU49" i="24" s="1"/>
  <c r="DN49" i="24"/>
  <c r="DM49" i="24"/>
  <c r="DS49" i="24" s="1"/>
  <c r="DR48" i="24"/>
  <c r="DS48" i="24" s="1"/>
  <c r="DQ48" i="24"/>
  <c r="DP48" i="24"/>
  <c r="DO48" i="24"/>
  <c r="DN48" i="24"/>
  <c r="DT48" i="24" s="1"/>
  <c r="DM48" i="24"/>
  <c r="DR47" i="24"/>
  <c r="DW47" i="24" s="1"/>
  <c r="DQ47" i="24"/>
  <c r="DP47" i="24"/>
  <c r="DO47" i="24"/>
  <c r="DU47" i="24" s="1"/>
  <c r="DN47" i="24"/>
  <c r="DT47" i="24" s="1"/>
  <c r="DM47" i="24"/>
  <c r="DR46" i="24"/>
  <c r="DU46" i="24" s="1"/>
  <c r="DQ46" i="24"/>
  <c r="DP46" i="24"/>
  <c r="DV46" i="24" s="1"/>
  <c r="DO46" i="24"/>
  <c r="DN46" i="24"/>
  <c r="DT46" i="24" s="1"/>
  <c r="DM46" i="24"/>
  <c r="DR45" i="24"/>
  <c r="DQ45" i="24"/>
  <c r="DP45" i="24"/>
  <c r="DO45" i="24"/>
  <c r="DN45" i="24"/>
  <c r="DT45" i="24" s="1"/>
  <c r="DM45" i="24"/>
  <c r="DS45" i="24" s="1"/>
  <c r="DR44" i="24"/>
  <c r="DW44" i="24" s="1"/>
  <c r="DQ44" i="24"/>
  <c r="DP44" i="24"/>
  <c r="DV44" i="24" s="1"/>
  <c r="DO44" i="24"/>
  <c r="DN44" i="24"/>
  <c r="DT44" i="24" s="1"/>
  <c r="DM44" i="24"/>
  <c r="DS44" i="24" s="1"/>
  <c r="DR43" i="24"/>
  <c r="DQ43" i="24"/>
  <c r="DP43" i="24"/>
  <c r="DV43" i="24" s="1"/>
  <c r="DO43" i="24"/>
  <c r="DN43" i="24"/>
  <c r="DT43" i="24" s="1"/>
  <c r="DM43" i="24"/>
  <c r="DS43" i="24" s="1"/>
  <c r="DR42" i="24"/>
  <c r="DQ42" i="24"/>
  <c r="DP42" i="24"/>
  <c r="DV42" i="24" s="1"/>
  <c r="DO42" i="24"/>
  <c r="DU42" i="24" s="1"/>
  <c r="DN42" i="24"/>
  <c r="DT42" i="24" s="1"/>
  <c r="DM42" i="24"/>
  <c r="DR41" i="24"/>
  <c r="DQ41" i="24"/>
  <c r="DW41" i="24" s="1"/>
  <c r="DP41" i="24"/>
  <c r="DV41" i="24" s="1"/>
  <c r="DO41" i="24"/>
  <c r="DU41" i="24" s="1"/>
  <c r="DN41" i="24"/>
  <c r="DT41" i="24" s="1"/>
  <c r="DM41" i="24"/>
  <c r="DS41" i="24" s="1"/>
  <c r="DR40" i="24"/>
  <c r="DQ40" i="24"/>
  <c r="DP40" i="24"/>
  <c r="DV40" i="24" s="1"/>
  <c r="DO40" i="24"/>
  <c r="DN40" i="24"/>
  <c r="DT40" i="24" s="1"/>
  <c r="DM40" i="24"/>
  <c r="DR39" i="24"/>
  <c r="DV39" i="24" s="1"/>
  <c r="DQ39" i="24"/>
  <c r="DP39" i="24"/>
  <c r="DO39" i="24"/>
  <c r="DN39" i="24"/>
  <c r="DT39" i="24" s="1"/>
  <c r="DM39" i="24"/>
  <c r="DR38" i="24"/>
  <c r="DU38" i="24" s="1"/>
  <c r="DQ38" i="24"/>
  <c r="DP38" i="24"/>
  <c r="DV38" i="24" s="1"/>
  <c r="DO38" i="24"/>
  <c r="DN38" i="24"/>
  <c r="DT38" i="24" s="1"/>
  <c r="DM38" i="24"/>
  <c r="DR37" i="24"/>
  <c r="DQ37" i="24"/>
  <c r="DP37" i="24"/>
  <c r="DO37" i="24"/>
  <c r="DU37" i="24" s="1"/>
  <c r="DN37" i="24"/>
  <c r="DT37" i="24" s="1"/>
  <c r="DM37" i="24"/>
  <c r="DR36" i="24"/>
  <c r="DW36" i="24" s="1"/>
  <c r="DQ36" i="24"/>
  <c r="DP36" i="24"/>
  <c r="DV36" i="24" s="1"/>
  <c r="DO36" i="24"/>
  <c r="DN36" i="24"/>
  <c r="DT36" i="24" s="1"/>
  <c r="DM36" i="24"/>
  <c r="DS36" i="24" s="1"/>
  <c r="DR35" i="24"/>
  <c r="DQ35" i="24"/>
  <c r="DW35" i="24" s="1"/>
  <c r="DP35" i="24"/>
  <c r="DV35" i="24" s="1"/>
  <c r="DO35" i="24"/>
  <c r="DU35" i="24" s="1"/>
  <c r="DN35" i="24"/>
  <c r="DT35" i="24" s="1"/>
  <c r="DM35" i="24"/>
  <c r="DS35" i="24" s="1"/>
  <c r="DR34" i="24"/>
  <c r="DQ34" i="24"/>
  <c r="DP34" i="24"/>
  <c r="DV34" i="24" s="1"/>
  <c r="DO34" i="24"/>
  <c r="DN34" i="24"/>
  <c r="DT34" i="24" s="1"/>
  <c r="DM34" i="24"/>
  <c r="DT33" i="24"/>
  <c r="DR33" i="24"/>
  <c r="DQ33" i="24"/>
  <c r="DW33" i="24" s="1"/>
  <c r="DP33" i="24"/>
  <c r="DV33" i="24" s="1"/>
  <c r="DO33" i="24"/>
  <c r="DU33" i="24" s="1"/>
  <c r="DN33" i="24"/>
  <c r="DM33" i="24"/>
  <c r="DS33" i="24" s="1"/>
  <c r="DR32" i="24"/>
  <c r="DS32" i="24" s="1"/>
  <c r="DQ32" i="24"/>
  <c r="DP32" i="24"/>
  <c r="DO32" i="24"/>
  <c r="DN32" i="24"/>
  <c r="DT32" i="24" s="1"/>
  <c r="DM32" i="24"/>
  <c r="DR31" i="24"/>
  <c r="DQ31" i="24"/>
  <c r="DP31" i="24"/>
  <c r="DO31" i="24"/>
  <c r="DU31" i="24" s="1"/>
  <c r="DN31" i="24"/>
  <c r="DT31" i="24" s="1"/>
  <c r="DM31" i="24"/>
  <c r="DR30" i="24"/>
  <c r="DQ30" i="24"/>
  <c r="DP30" i="24"/>
  <c r="DV30" i="24" s="1"/>
  <c r="DO30" i="24"/>
  <c r="DU30" i="24" s="1"/>
  <c r="DN30" i="24"/>
  <c r="DT30" i="24" s="1"/>
  <c r="DM30" i="24"/>
  <c r="DR29" i="24"/>
  <c r="DQ29" i="24"/>
  <c r="DP29" i="24"/>
  <c r="DO29" i="24"/>
  <c r="DN29" i="24"/>
  <c r="DT29" i="24" s="1"/>
  <c r="DM29" i="24"/>
  <c r="DS29" i="24" s="1"/>
  <c r="DR28" i="24"/>
  <c r="DW28" i="24" s="1"/>
  <c r="DQ28" i="24"/>
  <c r="DP28" i="24"/>
  <c r="DV28" i="24" s="1"/>
  <c r="DO28" i="24"/>
  <c r="DN28" i="24"/>
  <c r="DT28" i="24" s="1"/>
  <c r="DM28" i="24"/>
  <c r="DS28" i="24" s="1"/>
  <c r="DR27" i="24"/>
  <c r="DQ27" i="24"/>
  <c r="DP27" i="24"/>
  <c r="DV27" i="24" s="1"/>
  <c r="DO27" i="24"/>
  <c r="DN27" i="24"/>
  <c r="DT27" i="24" s="1"/>
  <c r="DM27" i="24"/>
  <c r="DS27" i="24" s="1"/>
  <c r="DR26" i="24"/>
  <c r="DQ26" i="24"/>
  <c r="DP26" i="24"/>
  <c r="DV26" i="24" s="1"/>
  <c r="DO26" i="24"/>
  <c r="DU26" i="24" s="1"/>
  <c r="DN26" i="24"/>
  <c r="DT26" i="24" s="1"/>
  <c r="DM26" i="24"/>
  <c r="DR25" i="24"/>
  <c r="DQ25" i="24"/>
  <c r="DW25" i="24" s="1"/>
  <c r="DP25" i="24"/>
  <c r="DO25" i="24"/>
  <c r="DN25" i="24"/>
  <c r="DT25" i="24" s="1"/>
  <c r="DM25" i="24"/>
  <c r="DS25" i="24" s="1"/>
  <c r="DR24" i="24"/>
  <c r="DQ24" i="24"/>
  <c r="DP24" i="24"/>
  <c r="DV24" i="24" s="1"/>
  <c r="DO24" i="24"/>
  <c r="DN24" i="24"/>
  <c r="DT24" i="24" s="1"/>
  <c r="DM24" i="24"/>
  <c r="DR23" i="24"/>
  <c r="DV23" i="24" s="1"/>
  <c r="DQ23" i="24"/>
  <c r="DP23" i="24"/>
  <c r="DO23" i="24"/>
  <c r="DN23" i="24"/>
  <c r="DT23" i="24" s="1"/>
  <c r="DM23" i="24"/>
  <c r="DR22" i="24"/>
  <c r="DU22" i="24" s="1"/>
  <c r="DQ22" i="24"/>
  <c r="DP22" i="24"/>
  <c r="DV22" i="24" s="1"/>
  <c r="DO22" i="24"/>
  <c r="DN22" i="24"/>
  <c r="DT22" i="24" s="1"/>
  <c r="DM22" i="24"/>
  <c r="DR21" i="24"/>
  <c r="DQ21" i="24"/>
  <c r="DP21" i="24"/>
  <c r="DO21" i="24"/>
  <c r="DN21" i="24"/>
  <c r="C6" i="21" s="1"/>
  <c r="DM21" i="24"/>
  <c r="DR20" i="24"/>
  <c r="DW20" i="24" s="1"/>
  <c r="DQ20" i="24"/>
  <c r="DP20" i="24"/>
  <c r="DV20" i="24" s="1"/>
  <c r="DO20" i="24"/>
  <c r="DN20" i="24"/>
  <c r="DT20" i="24" s="1"/>
  <c r="DM20" i="24"/>
  <c r="DR19" i="24"/>
  <c r="DQ19" i="24"/>
  <c r="DW19" i="24" s="1"/>
  <c r="DP19" i="24"/>
  <c r="DV19" i="24" s="1"/>
  <c r="DO19" i="24"/>
  <c r="DN19" i="24"/>
  <c r="DT19" i="24" s="1"/>
  <c r="DM19" i="24"/>
  <c r="DS19" i="24" s="1"/>
  <c r="DR18" i="24"/>
  <c r="DQ18" i="24"/>
  <c r="DP18" i="24"/>
  <c r="DV18" i="24" s="1"/>
  <c r="DO18" i="24"/>
  <c r="DN18" i="24"/>
  <c r="DT18" i="24" s="1"/>
  <c r="DM18" i="24"/>
  <c r="DW17" i="24"/>
  <c r="DT17" i="24"/>
  <c r="DR17" i="24"/>
  <c r="DQ17" i="24"/>
  <c r="DP17" i="24"/>
  <c r="DV17" i="24" s="1"/>
  <c r="DO17" i="24"/>
  <c r="DU17" i="24" s="1"/>
  <c r="DN17" i="24"/>
  <c r="DM17" i="24"/>
  <c r="DR16" i="24"/>
  <c r="DQ16" i="24"/>
  <c r="DP16" i="24"/>
  <c r="DO16" i="24"/>
  <c r="DN16" i="24"/>
  <c r="DT16" i="24" s="1"/>
  <c r="DM16" i="24"/>
  <c r="DR15" i="24"/>
  <c r="DQ15" i="24"/>
  <c r="DP15" i="24"/>
  <c r="DO15" i="24"/>
  <c r="DU15" i="24" s="1"/>
  <c r="DN15" i="24"/>
  <c r="DT15" i="24" s="1"/>
  <c r="DM15" i="24"/>
  <c r="DS15" i="24" s="1"/>
  <c r="DR14" i="24"/>
  <c r="DQ14" i="24"/>
  <c r="DW14" i="24" s="1"/>
  <c r="DP14" i="24"/>
  <c r="DV14" i="24" s="1"/>
  <c r="DO14" i="24"/>
  <c r="DN14" i="24"/>
  <c r="DT14" i="24" s="1"/>
  <c r="DM14" i="24"/>
  <c r="DS14" i="24" s="1"/>
  <c r="DT13" i="24"/>
  <c r="DR13" i="24"/>
  <c r="DQ13" i="24"/>
  <c r="DW13" i="24" s="1"/>
  <c r="DP13" i="24"/>
  <c r="DV13" i="24" s="1"/>
  <c r="DO13" i="24"/>
  <c r="DN13" i="24"/>
  <c r="DM13" i="24"/>
  <c r="DS13" i="24" s="1"/>
  <c r="DR12" i="24"/>
  <c r="DQ12" i="24"/>
  <c r="DP12" i="24"/>
  <c r="DV12" i="24" s="1"/>
  <c r="DO12" i="24"/>
  <c r="DN12" i="24"/>
  <c r="DT12" i="24" s="1"/>
  <c r="DM12" i="24"/>
  <c r="DS12" i="24" s="1"/>
  <c r="DR11" i="24"/>
  <c r="DQ11" i="24"/>
  <c r="DW11" i="24" s="1"/>
  <c r="DP11" i="24"/>
  <c r="DV11" i="24" s="1"/>
  <c r="DO11" i="24"/>
  <c r="DN11" i="24"/>
  <c r="DT11" i="24" s="1"/>
  <c r="DM11" i="24"/>
  <c r="DS11" i="24" s="1"/>
  <c r="DR10" i="24"/>
  <c r="DQ10" i="24"/>
  <c r="DP10" i="24"/>
  <c r="DV10" i="24" s="1"/>
  <c r="DO10" i="24"/>
  <c r="DU10" i="24" s="1"/>
  <c r="DN10" i="24"/>
  <c r="DT10" i="24" s="1"/>
  <c r="DM10" i="24"/>
  <c r="DT9" i="24"/>
  <c r="DR9" i="24"/>
  <c r="DQ9" i="24"/>
  <c r="DW9" i="24" s="1"/>
  <c r="DP9" i="24"/>
  <c r="DV9" i="24" s="1"/>
  <c r="DO9" i="24"/>
  <c r="DN9" i="24"/>
  <c r="DM9" i="24"/>
  <c r="DS9" i="24" s="1"/>
  <c r="DT8" i="24"/>
  <c r="DR8" i="24"/>
  <c r="DQ8" i="24"/>
  <c r="DP8" i="24"/>
  <c r="DV8" i="24" s="1"/>
  <c r="DO8" i="24"/>
  <c r="DN8" i="24"/>
  <c r="DM8" i="24"/>
  <c r="DR7" i="24"/>
  <c r="DV7" i="24" s="1"/>
  <c r="DQ7" i="24"/>
  <c r="DP7" i="24"/>
  <c r="DO7" i="24"/>
  <c r="DN7" i="24"/>
  <c r="DT7" i="24" s="1"/>
  <c r="DM7" i="24"/>
  <c r="DR6" i="24"/>
  <c r="DQ6" i="24"/>
  <c r="DP6" i="24"/>
  <c r="DV6" i="24" s="1"/>
  <c r="DO6" i="24"/>
  <c r="DU6" i="24" s="1"/>
  <c r="DN6" i="24"/>
  <c r="DT6" i="24" s="1"/>
  <c r="DM6" i="24"/>
  <c r="DR5" i="24"/>
  <c r="DQ5" i="24"/>
  <c r="DP5" i="24"/>
  <c r="DO5" i="24"/>
  <c r="DN5" i="24"/>
  <c r="C5" i="21" s="1"/>
  <c r="DM5" i="24"/>
  <c r="D5" i="21" l="1"/>
  <c r="DW16" i="24"/>
  <c r="DU20" i="24"/>
  <c r="DS20" i="24"/>
  <c r="D6" i="21"/>
  <c r="DT21" i="24"/>
  <c r="K6" i="21" s="1"/>
  <c r="DU27" i="24"/>
  <c r="DU28" i="24"/>
  <c r="DU29" i="24"/>
  <c r="DS31" i="24"/>
  <c r="DU36" i="24"/>
  <c r="DU43" i="24"/>
  <c r="DU44" i="24"/>
  <c r="DU45" i="24"/>
  <c r="DV48" i="24"/>
  <c r="DU51" i="24"/>
  <c r="DV53" i="24"/>
  <c r="DS56" i="24"/>
  <c r="DU57" i="24"/>
  <c r="DU63" i="24"/>
  <c r="DW80" i="24"/>
  <c r="DU85" i="24"/>
  <c r="DU87" i="24"/>
  <c r="DU91" i="24"/>
  <c r="DU92" i="24"/>
  <c r="DU130" i="24"/>
  <c r="DS133" i="24"/>
  <c r="DW133" i="24"/>
  <c r="DU163" i="24"/>
  <c r="DV272" i="24"/>
  <c r="DW272" i="24"/>
  <c r="DU275" i="24"/>
  <c r="DS334" i="24"/>
  <c r="DW334" i="24"/>
  <c r="DT214" i="24"/>
  <c r="DT5" i="24"/>
  <c r="DV5" i="24"/>
  <c r="E5" i="21"/>
  <c r="DU5" i="24"/>
  <c r="DW12" i="24"/>
  <c r="DU14" i="24"/>
  <c r="DW15" i="24"/>
  <c r="DS17" i="24"/>
  <c r="DU19" i="24"/>
  <c r="DV21" i="24"/>
  <c r="E6" i="21"/>
  <c r="DU21" i="24"/>
  <c r="DS24" i="24"/>
  <c r="DU25" i="24"/>
  <c r="DV29" i="24"/>
  <c r="DV32" i="24"/>
  <c r="DV37" i="24"/>
  <c r="DS40" i="24"/>
  <c r="DV45" i="24"/>
  <c r="DU50" i="24"/>
  <c r="DW53" i="24"/>
  <c r="DW54" i="24"/>
  <c r="DV57" i="24"/>
  <c r="DV58" i="24"/>
  <c r="DU59" i="24"/>
  <c r="DU60" i="24"/>
  <c r="DV70" i="24"/>
  <c r="DS72" i="24"/>
  <c r="DU73" i="24"/>
  <c r="DU76" i="24"/>
  <c r="DV83" i="24"/>
  <c r="DV84" i="24"/>
  <c r="DV85" i="24"/>
  <c r="DU90" i="24"/>
  <c r="DV93" i="24"/>
  <c r="DV94" i="24"/>
  <c r="DW95" i="24"/>
  <c r="DW96" i="24"/>
  <c r="DS108" i="24"/>
  <c r="DW108" i="24"/>
  <c r="DU109" i="24"/>
  <c r="DS112" i="24"/>
  <c r="DV130" i="24"/>
  <c r="DW301" i="24"/>
  <c r="DS301" i="24"/>
  <c r="DS5" i="24"/>
  <c r="B5" i="21"/>
  <c r="DW5" i="24"/>
  <c r="F5" i="21"/>
  <c r="DS6" i="24"/>
  <c r="DW6" i="24"/>
  <c r="DS8" i="24"/>
  <c r="DU9" i="24"/>
  <c r="DU11" i="24"/>
  <c r="DU12" i="24"/>
  <c r="DU13" i="24"/>
  <c r="DV16" i="24"/>
  <c r="DU18" i="24"/>
  <c r="DS21" i="24"/>
  <c r="B6" i="21"/>
  <c r="DW21" i="24"/>
  <c r="F6" i="21"/>
  <c r="DS22" i="24"/>
  <c r="DW22" i="24"/>
  <c r="DS23" i="24"/>
  <c r="DV25" i="24"/>
  <c r="DW27" i="24"/>
  <c r="DW29" i="24"/>
  <c r="DS30" i="24"/>
  <c r="DW30" i="24"/>
  <c r="DU34" i="24"/>
  <c r="DS37" i="24"/>
  <c r="DW37" i="24"/>
  <c r="DS38" i="24"/>
  <c r="DW38" i="24"/>
  <c r="DS39" i="24"/>
  <c r="DW43" i="24"/>
  <c r="DW45" i="24"/>
  <c r="DS46" i="24"/>
  <c r="DW46" i="24"/>
  <c r="DS47" i="24"/>
  <c r="DS51" i="24"/>
  <c r="DW51" i="24"/>
  <c r="DU54" i="24"/>
  <c r="DS57" i="24"/>
  <c r="DS63" i="24"/>
  <c r="DW63" i="24"/>
  <c r="DW64" i="24"/>
  <c r="DS68" i="24"/>
  <c r="DS70" i="24"/>
  <c r="DW70" i="24"/>
  <c r="DV73" i="24"/>
  <c r="DV75" i="24"/>
  <c r="DV77" i="24"/>
  <c r="DV78" i="24"/>
  <c r="DV80" i="24"/>
  <c r="DV81" i="24"/>
  <c r="DV86" i="24"/>
  <c r="DW87" i="24"/>
  <c r="DS93" i="24"/>
  <c r="DW93" i="24"/>
  <c r="DW123" i="24"/>
  <c r="DU135" i="24"/>
  <c r="DW136" i="24"/>
  <c r="DV165" i="24"/>
  <c r="DV167" i="24"/>
  <c r="DS214" i="24"/>
  <c r="DS237" i="24"/>
  <c r="DS104" i="24"/>
  <c r="DU105" i="24"/>
  <c r="DU108" i="24"/>
  <c r="DU111" i="24"/>
  <c r="DU112" i="24"/>
  <c r="DV115" i="24"/>
  <c r="DV116" i="24"/>
  <c r="DV117" i="24"/>
  <c r="DV125" i="24"/>
  <c r="DV126" i="24"/>
  <c r="DW131" i="24"/>
  <c r="DS132" i="24"/>
  <c r="DU133" i="24"/>
  <c r="DU134" i="24"/>
  <c r="DV137" i="24"/>
  <c r="DU139" i="24"/>
  <c r="DU140" i="24"/>
  <c r="DV144" i="24"/>
  <c r="DV145" i="24"/>
  <c r="DU147" i="24"/>
  <c r="DV154" i="24"/>
  <c r="DS158" i="24"/>
  <c r="DW158" i="24"/>
  <c r="DS159" i="24"/>
  <c r="DW159" i="24"/>
  <c r="DV162" i="24"/>
  <c r="DU166" i="24"/>
  <c r="DU171" i="24"/>
  <c r="DW173" i="24"/>
  <c r="DW180" i="24"/>
  <c r="DS184" i="24"/>
  <c r="DW184" i="24"/>
  <c r="DS186" i="24"/>
  <c r="DW186" i="24"/>
  <c r="DV188" i="24"/>
  <c r="DV189" i="24"/>
  <c r="DV190" i="24"/>
  <c r="DV191" i="24"/>
  <c r="DV193" i="24"/>
  <c r="DV195" i="24"/>
  <c r="DW196" i="24"/>
  <c r="DW198" i="24"/>
  <c r="DU201" i="24"/>
  <c r="DV206" i="24"/>
  <c r="DV207" i="24"/>
  <c r="DV209" i="24"/>
  <c r="DV211" i="24"/>
  <c r="DW212" i="24"/>
  <c r="DU214" i="24"/>
  <c r="DS216" i="24"/>
  <c r="DW216" i="24"/>
  <c r="DU219" i="24"/>
  <c r="DV221" i="24"/>
  <c r="DV222" i="24"/>
  <c r="DV223" i="24"/>
  <c r="DS227" i="24"/>
  <c r="DW227" i="24"/>
  <c r="DW230" i="24"/>
  <c r="DS231" i="24"/>
  <c r="DW231" i="24"/>
  <c r="DV234" i="24"/>
  <c r="DU237" i="24"/>
  <c r="DS243" i="24"/>
  <c r="DW243" i="24"/>
  <c r="DW246" i="24"/>
  <c r="DU251" i="24"/>
  <c r="DS254" i="24"/>
  <c r="DW254" i="24"/>
  <c r="DS255" i="24"/>
  <c r="DW255" i="24"/>
  <c r="DS259" i="24"/>
  <c r="DW259" i="24"/>
  <c r="DV262" i="24"/>
  <c r="DS264" i="24"/>
  <c r="DW264" i="24"/>
  <c r="DS266" i="24"/>
  <c r="DW266" i="24"/>
  <c r="DU269" i="24"/>
  <c r="DU272" i="24"/>
  <c r="DV274" i="24"/>
  <c r="DV284" i="24"/>
  <c r="DW285" i="24"/>
  <c r="DU303" i="24"/>
  <c r="DV377" i="24"/>
  <c r="DW377" i="24"/>
  <c r="DS100" i="24"/>
  <c r="DV104" i="24"/>
  <c r="DV105" i="24"/>
  <c r="DV107" i="24"/>
  <c r="DV109" i="24"/>
  <c r="DV110" i="24"/>
  <c r="DV112" i="24"/>
  <c r="DV113" i="24"/>
  <c r="DV118" i="24"/>
  <c r="DW119" i="24"/>
  <c r="DS125" i="24"/>
  <c r="DW125" i="24"/>
  <c r="DW128" i="24"/>
  <c r="DV133" i="24"/>
  <c r="DW137" i="24"/>
  <c r="DV140" i="24"/>
  <c r="DV141" i="24"/>
  <c r="DV142" i="24"/>
  <c r="DV146" i="24"/>
  <c r="DW154" i="24"/>
  <c r="DV161" i="24"/>
  <c r="DV163" i="24"/>
  <c r="DW164" i="24"/>
  <c r="DV166" i="24"/>
  <c r="DV201" i="24"/>
  <c r="DV202" i="24"/>
  <c r="DV203" i="24"/>
  <c r="DV214" i="24"/>
  <c r="DV237" i="24"/>
  <c r="DV238" i="24"/>
  <c r="DV239" i="24"/>
  <c r="DV256" i="24"/>
  <c r="DV269" i="24"/>
  <c r="DV270" i="24"/>
  <c r="DV271" i="24"/>
  <c r="DV273" i="24"/>
  <c r="DV275" i="24"/>
  <c r="DU368" i="24"/>
  <c r="DV99" i="24"/>
  <c r="DU101" i="24"/>
  <c r="DU103" i="24"/>
  <c r="DW105" i="24"/>
  <c r="DS109" i="24"/>
  <c r="DW109" i="24"/>
  <c r="DW111" i="24"/>
  <c r="DS113" i="24"/>
  <c r="DW113" i="24"/>
  <c r="DS114" i="24"/>
  <c r="DW114" i="24"/>
  <c r="DS118" i="24"/>
  <c r="DW118" i="24"/>
  <c r="DV121" i="24"/>
  <c r="DV127" i="24"/>
  <c r="DS130" i="24"/>
  <c r="DW130" i="24"/>
  <c r="DS135" i="24"/>
  <c r="DW135" i="24"/>
  <c r="DS141" i="24"/>
  <c r="DW141" i="24"/>
  <c r="DS146" i="24"/>
  <c r="DW146" i="24"/>
  <c r="DU150" i="24"/>
  <c r="DU155" i="24"/>
  <c r="DS157" i="24"/>
  <c r="DS163" i="24"/>
  <c r="DW163" i="24"/>
  <c r="DW166" i="24"/>
  <c r="DS167" i="24"/>
  <c r="DW167" i="24"/>
  <c r="DS177" i="24"/>
  <c r="DU178" i="24"/>
  <c r="DS181" i="24"/>
  <c r="DU183" i="24"/>
  <c r="DU185" i="24"/>
  <c r="DW189" i="24"/>
  <c r="DS193" i="24"/>
  <c r="DU194" i="24"/>
  <c r="DU198" i="24"/>
  <c r="DS200" i="24"/>
  <c r="DW200" i="24"/>
  <c r="DS202" i="24"/>
  <c r="DW202" i="24"/>
  <c r="DW205" i="24"/>
  <c r="DS209" i="24"/>
  <c r="DU210" i="24"/>
  <c r="DU212" i="24"/>
  <c r="DW214" i="24"/>
  <c r="DS215" i="24"/>
  <c r="DW215" i="24"/>
  <c r="DU217" i="24"/>
  <c r="DW221" i="24"/>
  <c r="DU230" i="24"/>
  <c r="DU235" i="24"/>
  <c r="DS238" i="24"/>
  <c r="DW238" i="24"/>
  <c r="DS239" i="24"/>
  <c r="DW239" i="24"/>
  <c r="DU246" i="24"/>
  <c r="DS252" i="24"/>
  <c r="DW252" i="24"/>
  <c r="DU253" i="24"/>
  <c r="DS253" i="24"/>
  <c r="DU256" i="24"/>
  <c r="DS256" i="24"/>
  <c r="DU263" i="24"/>
  <c r="DU265" i="24"/>
  <c r="DS270" i="24"/>
  <c r="DW270" i="24"/>
  <c r="DS271" i="24"/>
  <c r="DW271" i="24"/>
  <c r="DS275" i="24"/>
  <c r="DW275" i="24"/>
  <c r="DW281" i="24"/>
  <c r="DU298" i="24"/>
  <c r="DU302" i="24"/>
  <c r="DS322" i="24"/>
  <c r="DV322" i="24"/>
  <c r="DU336" i="24"/>
  <c r="DT366" i="24"/>
  <c r="K4" i="21" s="1"/>
  <c r="C4" i="21"/>
  <c r="DS366" i="24"/>
  <c r="DW366" i="24"/>
  <c r="DU301" i="24"/>
  <c r="DU323" i="24"/>
  <c r="DW330" i="24"/>
  <c r="DU338" i="24"/>
  <c r="DS354" i="24"/>
  <c r="DW362" i="24"/>
  <c r="DU370" i="24"/>
  <c r="DS373" i="24"/>
  <c r="DW373" i="24"/>
  <c r="DS375" i="24"/>
  <c r="DW375" i="24"/>
  <c r="DW390" i="24"/>
  <c r="DS411" i="24"/>
  <c r="DU412" i="24"/>
  <c r="DU283" i="24"/>
  <c r="DU284" i="24"/>
  <c r="DU285" i="24"/>
  <c r="DV298" i="24"/>
  <c r="DV300" i="24"/>
  <c r="DV301" i="24"/>
  <c r="DV302" i="24"/>
  <c r="DV303" i="24"/>
  <c r="DS305" i="24"/>
  <c r="DU306" i="24"/>
  <c r="DS309" i="24"/>
  <c r="DU311" i="24"/>
  <c r="DU313" i="24"/>
  <c r="DW317" i="24"/>
  <c r="DV320" i="24"/>
  <c r="DU321" i="24"/>
  <c r="DV323" i="24"/>
  <c r="DS326" i="24"/>
  <c r="DU329" i="24"/>
  <c r="DU330" i="24"/>
  <c r="DU333" i="24"/>
  <c r="DV334" i="24"/>
  <c r="DV336" i="24"/>
  <c r="DW337" i="24"/>
  <c r="DS339" i="24"/>
  <c r="DW339" i="24"/>
  <c r="DS340" i="24"/>
  <c r="DW340" i="24"/>
  <c r="DU341" i="24"/>
  <c r="DU342" i="24"/>
  <c r="DU344" i="24"/>
  <c r="DW346" i="24"/>
  <c r="DV352" i="24"/>
  <c r="DU355" i="24"/>
  <c r="DS358" i="24"/>
  <c r="DU361" i="24"/>
  <c r="DU362" i="24"/>
  <c r="DU365" i="24"/>
  <c r="DV366" i="24"/>
  <c r="E4" i="21"/>
  <c r="DV368" i="24"/>
  <c r="DV431" i="24"/>
  <c r="DV285" i="24"/>
  <c r="DV286" i="24"/>
  <c r="DV287" i="24"/>
  <c r="DS293" i="24"/>
  <c r="DU295" i="24"/>
  <c r="DS298" i="24"/>
  <c r="DW298" i="24"/>
  <c r="DS302" i="24"/>
  <c r="DW302" i="24"/>
  <c r="DS303" i="24"/>
  <c r="DW303" i="24"/>
  <c r="DV306" i="24"/>
  <c r="DV313" i="24"/>
  <c r="DV314" i="24"/>
  <c r="DV315" i="24"/>
  <c r="DW323" i="24"/>
  <c r="DV325" i="24"/>
  <c r="DV327" i="24"/>
  <c r="DV328" i="24"/>
  <c r="DV330" i="24"/>
  <c r="DV331" i="24"/>
  <c r="DV332" i="24"/>
  <c r="DS336" i="24"/>
  <c r="DW336" i="24"/>
  <c r="DU340" i="24"/>
  <c r="DV342" i="24"/>
  <c r="DV349" i="24"/>
  <c r="DV355" i="24"/>
  <c r="DV357" i="24"/>
  <c r="DV359" i="24"/>
  <c r="DV360" i="24"/>
  <c r="DV362" i="24"/>
  <c r="DV363" i="24"/>
  <c r="DV364" i="24"/>
  <c r="DS368" i="24"/>
  <c r="DW368" i="24"/>
  <c r="DU372" i="24"/>
  <c r="DV374" i="24"/>
  <c r="DW378" i="24"/>
  <c r="DV405" i="24"/>
  <c r="DS410" i="24"/>
  <c r="DU413" i="24"/>
  <c r="DS420" i="24"/>
  <c r="DW420" i="24"/>
  <c r="DS429" i="24"/>
  <c r="DW429" i="24"/>
  <c r="DS431" i="24"/>
  <c r="DS436" i="24"/>
  <c r="DW436" i="24"/>
  <c r="DV463" i="24"/>
  <c r="DU383" i="24"/>
  <c r="DU384" i="24"/>
  <c r="DV389" i="24"/>
  <c r="DU404" i="24"/>
  <c r="DU410" i="24"/>
  <c r="DU411" i="24"/>
  <c r="DU420" i="24"/>
  <c r="DU429" i="24"/>
  <c r="DU431" i="24"/>
  <c r="DU436" i="24"/>
  <c r="DU461" i="24"/>
  <c r="DU463" i="24"/>
  <c r="DU468" i="24"/>
  <c r="DV382" i="24"/>
  <c r="DV383" i="24"/>
  <c r="DS386" i="24"/>
  <c r="DS398" i="24"/>
  <c r="DU399" i="24"/>
  <c r="DV407" i="24"/>
  <c r="DV409" i="24"/>
  <c r="DV410" i="24"/>
  <c r="DV411" i="24"/>
  <c r="DV412" i="24"/>
  <c r="DV413" i="24"/>
  <c r="DW417" i="24"/>
  <c r="DV420" i="24"/>
  <c r="DV429" i="24"/>
  <c r="DV436" i="24"/>
  <c r="DW440" i="24"/>
  <c r="DS444" i="24"/>
  <c r="DV461" i="24"/>
  <c r="DV468" i="24"/>
  <c r="DW472" i="24"/>
  <c r="DS476" i="24"/>
  <c r="DW481" i="24"/>
  <c r="DW483" i="24"/>
  <c r="DW485" i="24"/>
  <c r="DW394" i="24"/>
  <c r="DV399" i="24"/>
  <c r="DS405" i="24"/>
  <c r="DW405" i="24"/>
  <c r="DS407" i="24"/>
  <c r="DW407" i="24"/>
  <c r="DW411" i="24"/>
  <c r="DS412" i="24"/>
  <c r="DW412" i="24"/>
  <c r="DS414" i="24"/>
  <c r="DW424" i="24"/>
  <c r="DW431" i="24"/>
  <c r="DU434" i="24"/>
  <c r="DU450" i="24"/>
  <c r="DW456" i="24"/>
  <c r="DV462" i="24"/>
  <c r="DW463" i="24"/>
  <c r="DU466" i="24"/>
  <c r="DV469" i="24"/>
  <c r="DS471" i="24"/>
  <c r="DW471" i="24"/>
  <c r="DU482" i="24"/>
  <c r="DW488" i="24"/>
  <c r="DU487" i="24"/>
  <c r="DU488" i="24"/>
  <c r="DW7" i="24"/>
  <c r="DW23" i="24"/>
  <c r="DW32" i="24"/>
  <c r="DW39" i="24"/>
  <c r="DW48" i="24"/>
  <c r="DW55" i="24"/>
  <c r="DW169" i="24"/>
  <c r="DS169" i="24"/>
  <c r="DS261" i="24"/>
  <c r="DW261" i="24"/>
  <c r="DU279" i="24"/>
  <c r="DV279" i="24"/>
  <c r="DV288" i="24"/>
  <c r="DW288" i="24"/>
  <c r="DU356" i="24"/>
  <c r="DV356" i="24"/>
  <c r="DV459" i="24"/>
  <c r="DW459" i="24"/>
  <c r="DS7" i="24"/>
  <c r="DS10" i="24"/>
  <c r="DW10" i="24"/>
  <c r="DV15" i="24"/>
  <c r="DU16" i="24"/>
  <c r="DS16" i="24"/>
  <c r="DS26" i="24"/>
  <c r="DW26" i="24"/>
  <c r="DV31" i="24"/>
  <c r="DU32" i="24"/>
  <c r="DS42" i="24"/>
  <c r="DW42" i="24"/>
  <c r="DV47" i="24"/>
  <c r="DU48" i="24"/>
  <c r="DS58" i="24"/>
  <c r="DW58" i="24"/>
  <c r="DS59" i="24"/>
  <c r="DV60" i="24"/>
  <c r="DW67" i="24"/>
  <c r="DW72" i="24"/>
  <c r="DU75" i="24"/>
  <c r="DS83" i="24"/>
  <c r="DU88" i="24"/>
  <c r="DS88" i="24"/>
  <c r="DS90" i="24"/>
  <c r="DW90" i="24"/>
  <c r="DS91" i="24"/>
  <c r="DV92" i="24"/>
  <c r="DW99" i="24"/>
  <c r="DW104" i="24"/>
  <c r="DU107" i="24"/>
  <c r="DS115" i="24"/>
  <c r="DU120" i="24"/>
  <c r="DS120" i="24"/>
  <c r="DS122" i="24"/>
  <c r="DW122" i="24"/>
  <c r="DS123" i="24"/>
  <c r="DW127" i="24"/>
  <c r="DS150" i="24"/>
  <c r="DW150" i="24"/>
  <c r="DU172" i="24"/>
  <c r="DS197" i="24"/>
  <c r="DW197" i="24"/>
  <c r="DV199" i="24"/>
  <c r="DU215" i="24"/>
  <c r="DV215" i="24"/>
  <c r="DV224" i="24"/>
  <c r="DW224" i="24"/>
  <c r="DV261" i="24"/>
  <c r="DU288" i="24"/>
  <c r="DS288" i="24"/>
  <c r="DW300" i="24"/>
  <c r="DV304" i="24"/>
  <c r="DW304" i="24"/>
  <c r="DS304" i="24"/>
  <c r="DS316" i="24"/>
  <c r="DW316" i="24"/>
  <c r="DU388" i="24"/>
  <c r="DV388" i="24"/>
  <c r="DW409" i="24"/>
  <c r="DW432" i="24"/>
  <c r="DS432" i="24"/>
  <c r="DU459" i="24"/>
  <c r="DS459" i="24"/>
  <c r="DU7" i="24"/>
  <c r="DW8" i="24"/>
  <c r="DU23" i="24"/>
  <c r="DW24" i="24"/>
  <c r="DW31" i="24"/>
  <c r="DU39" i="24"/>
  <c r="DW40" i="24"/>
  <c r="DU55" i="24"/>
  <c r="DW56" i="24"/>
  <c r="DV74" i="24"/>
  <c r="DU83" i="24"/>
  <c r="DV88" i="24"/>
  <c r="DV106" i="24"/>
  <c r="DU115" i="24"/>
  <c r="DV120" i="24"/>
  <c r="DV138" i="24"/>
  <c r="DU138" i="24"/>
  <c r="DV160" i="24"/>
  <c r="DW160" i="24"/>
  <c r="DV240" i="24"/>
  <c r="DW240" i="24"/>
  <c r="DS240" i="24"/>
  <c r="DS277" i="24"/>
  <c r="DW277" i="24"/>
  <c r="DV277" i="24"/>
  <c r="DW297" i="24"/>
  <c r="DS297" i="24"/>
  <c r="DV418" i="24"/>
  <c r="DW418" i="24"/>
  <c r="DS448" i="24"/>
  <c r="DV448" i="24"/>
  <c r="DW448" i="24"/>
  <c r="DU8" i="24"/>
  <c r="DS18" i="24"/>
  <c r="DW18" i="24"/>
  <c r="DU24" i="24"/>
  <c r="DS34" i="24"/>
  <c r="DW34" i="24"/>
  <c r="DU40" i="24"/>
  <c r="DS50" i="24"/>
  <c r="DW50" i="24"/>
  <c r="DU56" i="24"/>
  <c r="DS67" i="24"/>
  <c r="DU72" i="24"/>
  <c r="DS74" i="24"/>
  <c r="DW74" i="24"/>
  <c r="DS75" i="24"/>
  <c r="DV76" i="24"/>
  <c r="DW83" i="24"/>
  <c r="DS99" i="24"/>
  <c r="DU104" i="24"/>
  <c r="DS106" i="24"/>
  <c r="DW106" i="24"/>
  <c r="DS107" i="24"/>
  <c r="DV108" i="24"/>
  <c r="DW115" i="24"/>
  <c r="DV123" i="24"/>
  <c r="DV132" i="24"/>
  <c r="DU136" i="24"/>
  <c r="DS136" i="24"/>
  <c r="DU143" i="24"/>
  <c r="DS143" i="24"/>
  <c r="DW148" i="24"/>
  <c r="DV150" i="24"/>
  <c r="DU160" i="24"/>
  <c r="DS160" i="24"/>
  <c r="DW172" i="24"/>
  <c r="DV176" i="24"/>
  <c r="DW176" i="24"/>
  <c r="DS176" i="24"/>
  <c r="DS188" i="24"/>
  <c r="DW188" i="24"/>
  <c r="DS213" i="24"/>
  <c r="DW213" i="24"/>
  <c r="DV213" i="24"/>
  <c r="DW233" i="24"/>
  <c r="DS233" i="24"/>
  <c r="DS279" i="24"/>
  <c r="DW279" i="24"/>
  <c r="DU281" i="24"/>
  <c r="DS281" i="24"/>
  <c r="DU300" i="24"/>
  <c r="DU324" i="24"/>
  <c r="DV324" i="24"/>
  <c r="DW345" i="24"/>
  <c r="DU418" i="24"/>
  <c r="DS418" i="24"/>
  <c r="DS428" i="24"/>
  <c r="DW428" i="24"/>
  <c r="DS62" i="24"/>
  <c r="DW62" i="24"/>
  <c r="DU68" i="24"/>
  <c r="DS78" i="24"/>
  <c r="DW78" i="24"/>
  <c r="DU84" i="24"/>
  <c r="DS94" i="24"/>
  <c r="DW94" i="24"/>
  <c r="DU100" i="24"/>
  <c r="DS110" i="24"/>
  <c r="DW110" i="24"/>
  <c r="DU116" i="24"/>
  <c r="DS126" i="24"/>
  <c r="DW126" i="24"/>
  <c r="DV131" i="24"/>
  <c r="DU132" i="24"/>
  <c r="DS142" i="24"/>
  <c r="DW142" i="24"/>
  <c r="DV147" i="24"/>
  <c r="DU148" i="24"/>
  <c r="DV155" i="24"/>
  <c r="DS156" i="24"/>
  <c r="DU169" i="24"/>
  <c r="DU176" i="24"/>
  <c r="DS183" i="24"/>
  <c r="DW183" i="24"/>
  <c r="DU188" i="24"/>
  <c r="DV217" i="24"/>
  <c r="DV219" i="24"/>
  <c r="DS220" i="24"/>
  <c r="DU233" i="24"/>
  <c r="DU240" i="24"/>
  <c r="DS247" i="24"/>
  <c r="DW247" i="24"/>
  <c r="DU252" i="24"/>
  <c r="DV281" i="24"/>
  <c r="DV283" i="24"/>
  <c r="DS284" i="24"/>
  <c r="DU297" i="24"/>
  <c r="DU304" i="24"/>
  <c r="DS311" i="24"/>
  <c r="DW311" i="24"/>
  <c r="DU316" i="24"/>
  <c r="DW325" i="24"/>
  <c r="DS352" i="24"/>
  <c r="DW352" i="24"/>
  <c r="DW357" i="24"/>
  <c r="DS384" i="24"/>
  <c r="DW384" i="24"/>
  <c r="DW389" i="24"/>
  <c r="DV427" i="24"/>
  <c r="DW427" i="24"/>
  <c r="DW464" i="24"/>
  <c r="DS464" i="24"/>
  <c r="DS138" i="24"/>
  <c r="DW138" i="24"/>
  <c r="DV169" i="24"/>
  <c r="DV171" i="24"/>
  <c r="DS172" i="24"/>
  <c r="DS199" i="24"/>
  <c r="DW199" i="24"/>
  <c r="DV233" i="24"/>
  <c r="DV235" i="24"/>
  <c r="DS236" i="24"/>
  <c r="DS263" i="24"/>
  <c r="DW263" i="24"/>
  <c r="DV297" i="24"/>
  <c r="DV299" i="24"/>
  <c r="DS300" i="24"/>
  <c r="DV333" i="24"/>
  <c r="DW333" i="24"/>
  <c r="DW338" i="24"/>
  <c r="DV338" i="24"/>
  <c r="DS345" i="24"/>
  <c r="DV365" i="24"/>
  <c r="DW365" i="24"/>
  <c r="DW370" i="24"/>
  <c r="DV370" i="24"/>
  <c r="DS377" i="24"/>
  <c r="DV397" i="24"/>
  <c r="DW397" i="24"/>
  <c r="DW402" i="24"/>
  <c r="DV402" i="24"/>
  <c r="DS409" i="24"/>
  <c r="DS419" i="24"/>
  <c r="DW419" i="24"/>
  <c r="DW421" i="24"/>
  <c r="DU421" i="24"/>
  <c r="DS439" i="24"/>
  <c r="DW439" i="24"/>
  <c r="DS460" i="24"/>
  <c r="DW460" i="24"/>
  <c r="DS480" i="24"/>
  <c r="DV480" i="24"/>
  <c r="DW480" i="24"/>
  <c r="DU165" i="24"/>
  <c r="DU213" i="24"/>
  <c r="DW225" i="24"/>
  <c r="DU261" i="24"/>
  <c r="DW289" i="24"/>
  <c r="DW305" i="24"/>
  <c r="DU326" i="24"/>
  <c r="DU345" i="24"/>
  <c r="DU409" i="24"/>
  <c r="DW161" i="24"/>
  <c r="DW177" i="24"/>
  <c r="DU181" i="24"/>
  <c r="DW193" i="24"/>
  <c r="DU197" i="24"/>
  <c r="DW209" i="24"/>
  <c r="DU229" i="24"/>
  <c r="DW241" i="24"/>
  <c r="DU245" i="24"/>
  <c r="DW257" i="24"/>
  <c r="DW273" i="24"/>
  <c r="DU277" i="24"/>
  <c r="DU293" i="24"/>
  <c r="DU309" i="24"/>
  <c r="DU358" i="24"/>
  <c r="DU377" i="24"/>
  <c r="DU390" i="24"/>
  <c r="DT405" i="24"/>
  <c r="DV428" i="24"/>
  <c r="DU435" i="24"/>
  <c r="DV435" i="24"/>
  <c r="DV460" i="24"/>
  <c r="DU467" i="24"/>
  <c r="DV467" i="24"/>
  <c r="DS155" i="24"/>
  <c r="DW155" i="24"/>
  <c r="DU161" i="24"/>
  <c r="DS171" i="24"/>
  <c r="DW171" i="24"/>
  <c r="DU177" i="24"/>
  <c r="DS187" i="24"/>
  <c r="DW187" i="24"/>
  <c r="DU193" i="24"/>
  <c r="DS203" i="24"/>
  <c r="DW203" i="24"/>
  <c r="DU209" i="24"/>
  <c r="DS219" i="24"/>
  <c r="DW219" i="24"/>
  <c r="DU225" i="24"/>
  <c r="DS235" i="24"/>
  <c r="DW235" i="24"/>
  <c r="DU241" i="24"/>
  <c r="DS251" i="24"/>
  <c r="DW251" i="24"/>
  <c r="DU257" i="24"/>
  <c r="DS267" i="24"/>
  <c r="DW267" i="24"/>
  <c r="DU273" i="24"/>
  <c r="DS283" i="24"/>
  <c r="DW283" i="24"/>
  <c r="DU289" i="24"/>
  <c r="DS299" i="24"/>
  <c r="DW299" i="24"/>
  <c r="DU305" i="24"/>
  <c r="DS315" i="24"/>
  <c r="DW315" i="24"/>
  <c r="DW320" i="24"/>
  <c r="DU322" i="24"/>
  <c r="DS324" i="24"/>
  <c r="DW324" i="24"/>
  <c r="DS325" i="24"/>
  <c r="DV326" i="24"/>
  <c r="DV344" i="24"/>
  <c r="DS349" i="24"/>
  <c r="DU354" i="24"/>
  <c r="DS356" i="24"/>
  <c r="DW356" i="24"/>
  <c r="DS357" i="24"/>
  <c r="DV358" i="24"/>
  <c r="DV376" i="24"/>
  <c r="DS381" i="24"/>
  <c r="DU386" i="24"/>
  <c r="DS388" i="24"/>
  <c r="DW388" i="24"/>
  <c r="DS389" i="24"/>
  <c r="DV390" i="24"/>
  <c r="DV408" i="24"/>
  <c r="DU414" i="24"/>
  <c r="DV421" i="24"/>
  <c r="DV443" i="24"/>
  <c r="DS443" i="24"/>
  <c r="DW443" i="24"/>
  <c r="DV475" i="24"/>
  <c r="DS475" i="24"/>
  <c r="DW475" i="24"/>
  <c r="DS328" i="24"/>
  <c r="DW328" i="24"/>
  <c r="DU334" i="24"/>
  <c r="DS344" i="24"/>
  <c r="DW344" i="24"/>
  <c r="DU350" i="24"/>
  <c r="DS360" i="24"/>
  <c r="DW360" i="24"/>
  <c r="DU366" i="24"/>
  <c r="DS376" i="24"/>
  <c r="DW376" i="24"/>
  <c r="DU382" i="24"/>
  <c r="DS392" i="24"/>
  <c r="DW392" i="24"/>
  <c r="DU398" i="24"/>
  <c r="DS408" i="24"/>
  <c r="DW408" i="24"/>
  <c r="DS421" i="24"/>
  <c r="DU432" i="24"/>
  <c r="DU439" i="24"/>
  <c r="DU464" i="24"/>
  <c r="DU471" i="24"/>
  <c r="DS413" i="24"/>
  <c r="DW413" i="24"/>
  <c r="DU419" i="24"/>
  <c r="DV438" i="24"/>
  <c r="DU448" i="24"/>
  <c r="DS450" i="24"/>
  <c r="DW450" i="24"/>
  <c r="DS451" i="24"/>
  <c r="DV452" i="24"/>
  <c r="DV470" i="24"/>
  <c r="DU480" i="24"/>
  <c r="DS482" i="24"/>
  <c r="DW482" i="24"/>
  <c r="DS483" i="24"/>
  <c r="DV484" i="24"/>
  <c r="DS422" i="24"/>
  <c r="DW422" i="24"/>
  <c r="DU428" i="24"/>
  <c r="DS438" i="24"/>
  <c r="DW438" i="24"/>
  <c r="DU444" i="24"/>
  <c r="DS454" i="24"/>
  <c r="DW454" i="24"/>
  <c r="DU460" i="24"/>
  <c r="DS470" i="24"/>
  <c r="DW470" i="24"/>
  <c r="DU476" i="24"/>
  <c r="DS486" i="24"/>
  <c r="DW486" i="24"/>
  <c r="N6" i="21" l="1"/>
  <c r="K5" i="21"/>
  <c r="L4" i="21"/>
  <c r="M4" i="21"/>
  <c r="N5" i="21"/>
  <c r="L6" i="21"/>
  <c r="L5" i="21"/>
  <c r="N4" i="21"/>
  <c r="J6" i="21"/>
  <c r="J4" i="21"/>
  <c r="J5" i="21"/>
  <c r="M6" i="21"/>
  <c r="M5" i="21"/>
  <c r="B13" i="12"/>
  <c r="A30" i="6" l="1"/>
  <c r="A29" i="6"/>
  <c r="F5" i="3"/>
  <c r="E5" i="3"/>
  <c r="D5" i="3"/>
  <c r="C5" i="3"/>
  <c r="B5" i="3"/>
  <c r="Y3" i="22"/>
  <c r="X3" i="22"/>
  <c r="W3" i="22"/>
  <c r="V3" i="22"/>
  <c r="U3" i="22"/>
  <c r="T3" i="22"/>
  <c r="S3" i="22"/>
  <c r="R3" i="22"/>
  <c r="Q3" i="22"/>
  <c r="P3" i="22"/>
  <c r="O3" i="22"/>
  <c r="N3" i="22"/>
  <c r="L3" i="22"/>
  <c r="K3" i="22"/>
  <c r="A31" i="6" s="1"/>
  <c r="J3" i="22"/>
  <c r="I3" i="22"/>
  <c r="H3" i="22"/>
  <c r="G3" i="22"/>
  <c r="F3" i="22"/>
  <c r="E3" i="22"/>
  <c r="A24" i="6" s="1"/>
  <c r="D3" i="22"/>
  <c r="A25" i="6" s="1"/>
  <c r="C3" i="22"/>
  <c r="A23" i="6" s="1"/>
  <c r="G5" i="3" l="1"/>
  <c r="H5" i="3" s="1"/>
  <c r="L5" i="3" s="1"/>
  <c r="J5" i="3"/>
  <c r="V5" i="21"/>
  <c r="V6" i="21"/>
  <c r="S6" i="21"/>
  <c r="R6" i="21"/>
  <c r="U4" i="21"/>
  <c r="P11" i="21"/>
  <c r="I11" i="21"/>
  <c r="F11" i="21"/>
  <c r="T5" i="21"/>
  <c r="V4" i="21"/>
  <c r="P5" i="21" l="1"/>
  <c r="K17" i="21" s="1"/>
  <c r="L17" i="21" s="1"/>
  <c r="U5" i="21"/>
  <c r="U6" i="21"/>
  <c r="X6" i="21" s="1"/>
  <c r="P12" i="21" s="1"/>
  <c r="Q12" i="21" s="1"/>
  <c r="P6" i="21"/>
  <c r="I12" i="21" s="1"/>
  <c r="O5" i="21"/>
  <c r="T6" i="21"/>
  <c r="O6" i="21"/>
  <c r="P4" i="21"/>
  <c r="M12" i="21" s="1"/>
  <c r="R4" i="21"/>
  <c r="O4" i="21"/>
  <c r="S4" i="21"/>
  <c r="H4" i="21"/>
  <c r="F12" i="21" s="1"/>
  <c r="G4" i="21"/>
  <c r="T4" i="21"/>
  <c r="G5" i="21"/>
  <c r="R5" i="21"/>
  <c r="H5" i="21"/>
  <c r="D12" i="21" s="1"/>
  <c r="S5" i="21"/>
  <c r="G6" i="21"/>
  <c r="H6" i="21"/>
  <c r="I18" i="21" l="1"/>
  <c r="J18" i="21" s="1"/>
  <c r="K18" i="21"/>
  <c r="L18" i="21" s="1"/>
  <c r="K13" i="21"/>
  <c r="L13" i="21" s="1"/>
  <c r="K12" i="21"/>
  <c r="L12" i="21" s="1"/>
  <c r="K15" i="21"/>
  <c r="L15" i="21" s="1"/>
  <c r="K14" i="21"/>
  <c r="L14" i="21" s="1"/>
  <c r="I13" i="21"/>
  <c r="J13" i="21" s="1"/>
  <c r="M16" i="21"/>
  <c r="N16" i="21" s="1"/>
  <c r="M14" i="21"/>
  <c r="N14" i="21" s="1"/>
  <c r="I17" i="21"/>
  <c r="J17" i="21" s="1"/>
  <c r="M13" i="21"/>
  <c r="N13" i="21" s="1"/>
  <c r="I14" i="21"/>
  <c r="J14" i="21" s="1"/>
  <c r="M17" i="21"/>
  <c r="N17" i="21" s="1"/>
  <c r="B12" i="21"/>
  <c r="B13" i="21"/>
  <c r="C13" i="21" s="1"/>
  <c r="X4" i="21"/>
  <c r="T15" i="21" s="1"/>
  <c r="U15" i="21" s="1"/>
  <c r="I15" i="21"/>
  <c r="J15" i="21" s="1"/>
  <c r="I16" i="21"/>
  <c r="J16" i="21" s="1"/>
  <c r="K16" i="21"/>
  <c r="L16" i="21" s="1"/>
  <c r="M15" i="21"/>
  <c r="N15" i="21" s="1"/>
  <c r="M18" i="21"/>
  <c r="N18" i="21" s="1"/>
  <c r="W6" i="21"/>
  <c r="W4" i="21"/>
  <c r="N12" i="21"/>
  <c r="P17" i="21"/>
  <c r="Q17" i="21" s="1"/>
  <c r="P15" i="21"/>
  <c r="Q15" i="21" s="1"/>
  <c r="P13" i="21"/>
  <c r="Q13" i="21" s="1"/>
  <c r="P18" i="21"/>
  <c r="Q18" i="21" s="1"/>
  <c r="P16" i="21"/>
  <c r="Q16" i="21" s="1"/>
  <c r="P14" i="21"/>
  <c r="Q14" i="21" s="1"/>
  <c r="W5" i="21"/>
  <c r="X5" i="21"/>
  <c r="B17" i="21"/>
  <c r="C17" i="21" s="1"/>
  <c r="B15" i="21"/>
  <c r="C15" i="21" s="1"/>
  <c r="B18" i="21"/>
  <c r="C18" i="21" s="1"/>
  <c r="B16" i="21"/>
  <c r="C16" i="21" s="1"/>
  <c r="B14" i="21"/>
  <c r="C14" i="21" s="1"/>
  <c r="D18" i="21"/>
  <c r="E18" i="21" s="1"/>
  <c r="D16" i="21"/>
  <c r="E16" i="21" s="1"/>
  <c r="D14" i="21"/>
  <c r="E14" i="21" s="1"/>
  <c r="D17" i="21"/>
  <c r="E17" i="21" s="1"/>
  <c r="D15" i="21"/>
  <c r="E15" i="21" s="1"/>
  <c r="D13" i="21"/>
  <c r="E13" i="21" s="1"/>
  <c r="J12" i="21"/>
  <c r="F17" i="21"/>
  <c r="G17" i="21" s="1"/>
  <c r="F15" i="21"/>
  <c r="G15" i="21" s="1"/>
  <c r="F13" i="21"/>
  <c r="G13" i="21" s="1"/>
  <c r="F18" i="21"/>
  <c r="G18" i="21" s="1"/>
  <c r="F16" i="21"/>
  <c r="G16" i="21" s="1"/>
  <c r="F14" i="21"/>
  <c r="G14" i="21" s="1"/>
  <c r="T17" i="21" l="1"/>
  <c r="U17" i="21" s="1"/>
  <c r="N19" i="21"/>
  <c r="M19" i="21"/>
  <c r="L19" i="21"/>
  <c r="J19" i="21"/>
  <c r="T16" i="21"/>
  <c r="U16" i="21" s="1"/>
  <c r="T18" i="21"/>
  <c r="U18" i="21" s="1"/>
  <c r="T12" i="21"/>
  <c r="U12" i="21" s="1"/>
  <c r="T13" i="21"/>
  <c r="U13" i="21" s="1"/>
  <c r="T14" i="21"/>
  <c r="U14" i="21" s="1"/>
  <c r="I19" i="21"/>
  <c r="K19" i="21"/>
  <c r="R18" i="21"/>
  <c r="S18" i="21" s="1"/>
  <c r="R16" i="21"/>
  <c r="S16" i="21" s="1"/>
  <c r="R14" i="21"/>
  <c r="S14" i="21" s="1"/>
  <c r="R12" i="21"/>
  <c r="R17" i="21"/>
  <c r="S17" i="21" s="1"/>
  <c r="R15" i="21"/>
  <c r="S15" i="21" s="1"/>
  <c r="R13" i="21"/>
  <c r="S13" i="21" s="1"/>
  <c r="P19" i="21"/>
  <c r="Q19" i="21"/>
  <c r="F19" i="21"/>
  <c r="G12" i="21"/>
  <c r="G19" i="21" s="1"/>
  <c r="D19" i="21"/>
  <c r="E12" i="21"/>
  <c r="E19" i="21" s="1"/>
  <c r="B19" i="21"/>
  <c r="C12" i="21"/>
  <c r="C19" i="21" s="1"/>
  <c r="A24" i="21" l="1"/>
  <c r="B7" i="14" s="1"/>
  <c r="U19" i="21"/>
  <c r="T19" i="21"/>
  <c r="R19" i="21"/>
  <c r="S12" i="21"/>
  <c r="S19" i="21" s="1"/>
  <c r="A22" i="21"/>
  <c r="A26" i="21" l="1"/>
  <c r="B6" i="14" s="1"/>
  <c r="B8" i="14" s="1"/>
  <c r="B12" i="16"/>
  <c r="B9" i="14" l="1"/>
  <c r="I5" i="3" l="1"/>
  <c r="K5" i="3" s="1"/>
  <c r="D19" i="19" l="1"/>
  <c r="E18" i="19"/>
  <c r="F18" i="19" s="1"/>
  <c r="G18" i="19" s="1"/>
  <c r="H18" i="19" s="1"/>
  <c r="I18" i="19" s="1"/>
  <c r="J18" i="19" s="1"/>
  <c r="K18" i="19" s="1"/>
  <c r="L18" i="19" s="1"/>
  <c r="M18" i="19" s="1"/>
  <c r="N18" i="19" s="1"/>
  <c r="O18" i="19" s="1"/>
  <c r="P18" i="19" s="1"/>
  <c r="Q18" i="19" s="1"/>
  <c r="R18" i="19" s="1"/>
  <c r="S18" i="19" s="1"/>
  <c r="T18" i="19" s="1"/>
  <c r="U18" i="19" s="1"/>
  <c r="V18" i="19" s="1"/>
  <c r="W18" i="19" s="1"/>
  <c r="X18" i="19" s="1"/>
  <c r="Y18" i="19" s="1"/>
  <c r="Z18" i="19" s="1"/>
  <c r="D18" i="18"/>
  <c r="E17" i="18"/>
  <c r="F17" i="18" s="1"/>
  <c r="G17" i="18" s="1"/>
  <c r="H17" i="18" s="1"/>
  <c r="I17" i="18" s="1"/>
  <c r="J17" i="18" s="1"/>
  <c r="K17" i="18" s="1"/>
  <c r="L17" i="18" s="1"/>
  <c r="M17" i="18" s="1"/>
  <c r="N17" i="18" s="1"/>
  <c r="O17" i="18" s="1"/>
  <c r="P17" i="18" s="1"/>
  <c r="Q17" i="18" s="1"/>
  <c r="R17" i="18" s="1"/>
  <c r="S17" i="18" s="1"/>
  <c r="T17" i="18" s="1"/>
  <c r="U17" i="18" s="1"/>
  <c r="V17" i="18" s="1"/>
  <c r="W17" i="18" s="1"/>
  <c r="X17" i="18" s="1"/>
  <c r="Y17" i="18" s="1"/>
  <c r="Z17" i="18" s="1"/>
  <c r="D18" i="17"/>
  <c r="E17" i="17"/>
  <c r="F17" i="17" s="1"/>
  <c r="G17" i="17" s="1"/>
  <c r="H17" i="17" s="1"/>
  <c r="I17" i="17" s="1"/>
  <c r="J17" i="17" s="1"/>
  <c r="K17" i="17" s="1"/>
  <c r="L17" i="17" s="1"/>
  <c r="M17" i="17" s="1"/>
  <c r="N17" i="17" s="1"/>
  <c r="O17" i="17" s="1"/>
  <c r="P17" i="17" s="1"/>
  <c r="Q17" i="17" s="1"/>
  <c r="R17" i="17" s="1"/>
  <c r="S17" i="17" s="1"/>
  <c r="T17" i="17" s="1"/>
  <c r="U17" i="17" s="1"/>
  <c r="V17" i="17" s="1"/>
  <c r="W17" i="17" s="1"/>
  <c r="X17" i="17" s="1"/>
  <c r="Y17" i="17" s="1"/>
  <c r="Z17" i="17" s="1"/>
  <c r="D20" i="16"/>
  <c r="E19" i="16"/>
  <c r="F19" i="16" s="1"/>
  <c r="G19" i="16" s="1"/>
  <c r="H19" i="16" s="1"/>
  <c r="I19" i="16" s="1"/>
  <c r="J19" i="16" s="1"/>
  <c r="K19" i="16" s="1"/>
  <c r="L19" i="16" s="1"/>
  <c r="M19" i="16" s="1"/>
  <c r="N19" i="16" s="1"/>
  <c r="O19" i="16" s="1"/>
  <c r="P19" i="16" s="1"/>
  <c r="Q19" i="16" s="1"/>
  <c r="R19" i="16" s="1"/>
  <c r="S19" i="16" s="1"/>
  <c r="T19" i="16" s="1"/>
  <c r="U19" i="16" s="1"/>
  <c r="V19" i="16" s="1"/>
  <c r="W19" i="16" s="1"/>
  <c r="X19" i="16" s="1"/>
  <c r="Y19" i="16" s="1"/>
  <c r="Z19" i="16" s="1"/>
  <c r="E10" i="3"/>
  <c r="F10" i="3" s="1"/>
  <c r="G10" i="3" s="1"/>
  <c r="H10" i="3" s="1"/>
  <c r="I10" i="3" s="1"/>
  <c r="J10" i="3" s="1"/>
  <c r="K10" i="3" s="1"/>
  <c r="L10" i="3" s="1"/>
  <c r="M10" i="3" s="1"/>
  <c r="N10" i="3" s="1"/>
  <c r="O10" i="3" s="1"/>
  <c r="P10" i="3" s="1"/>
  <c r="Q10" i="3" s="1"/>
  <c r="R10" i="3" s="1"/>
  <c r="S10" i="3" s="1"/>
  <c r="T10" i="3" s="1"/>
  <c r="U10" i="3" s="1"/>
  <c r="V10" i="3" s="1"/>
  <c r="W10" i="3" s="1"/>
  <c r="X10" i="3" s="1"/>
  <c r="Y10" i="3" s="1"/>
  <c r="Z10" i="3" s="1"/>
  <c r="D11" i="3"/>
  <c r="D17" i="14"/>
  <c r="E16" i="14"/>
  <c r="F16" i="14" s="1"/>
  <c r="G16" i="14" s="1"/>
  <c r="H16" i="14" s="1"/>
  <c r="I16" i="14" s="1"/>
  <c r="J16" i="14" s="1"/>
  <c r="K16" i="14" s="1"/>
  <c r="L16" i="14" s="1"/>
  <c r="M16" i="14" s="1"/>
  <c r="N16" i="14" s="1"/>
  <c r="O16" i="14" s="1"/>
  <c r="P16" i="14" s="1"/>
  <c r="Q16" i="14" s="1"/>
  <c r="R16" i="14" s="1"/>
  <c r="S16" i="14" s="1"/>
  <c r="T16" i="14" s="1"/>
  <c r="U16" i="14" s="1"/>
  <c r="V16" i="14" s="1"/>
  <c r="W16" i="14" s="1"/>
  <c r="X16" i="14" s="1"/>
  <c r="Y16" i="14" s="1"/>
  <c r="Z16" i="14" s="1"/>
  <c r="D24" i="11" l="1"/>
  <c r="E23" i="11"/>
  <c r="F23" i="11" s="1"/>
  <c r="G23" i="11" s="1"/>
  <c r="H23" i="11" s="1"/>
  <c r="I23" i="11" s="1"/>
  <c r="J23" i="11" s="1"/>
  <c r="K23" i="11" s="1"/>
  <c r="L23" i="11" s="1"/>
  <c r="M23" i="11" s="1"/>
  <c r="N23" i="11" s="1"/>
  <c r="O23" i="11" s="1"/>
  <c r="P23" i="11" s="1"/>
  <c r="Q23" i="11" s="1"/>
  <c r="R23" i="11" s="1"/>
  <c r="S23" i="11" s="1"/>
  <c r="T23" i="11" s="1"/>
  <c r="U23" i="11" s="1"/>
  <c r="V23" i="11" s="1"/>
  <c r="W23" i="11" s="1"/>
  <c r="X23" i="11" s="1"/>
  <c r="Y23" i="11" s="1"/>
  <c r="Z23" i="11" s="1"/>
  <c r="D24" i="9"/>
  <c r="E23" i="9"/>
  <c r="F23" i="9" s="1"/>
  <c r="G23" i="9" s="1"/>
  <c r="H23" i="9" s="1"/>
  <c r="I23" i="9" s="1"/>
  <c r="J23" i="9" s="1"/>
  <c r="K23" i="9" s="1"/>
  <c r="L23" i="9" s="1"/>
  <c r="M23" i="9" s="1"/>
  <c r="N23" i="9" s="1"/>
  <c r="O23" i="9" s="1"/>
  <c r="P23" i="9" s="1"/>
  <c r="Q23" i="9" s="1"/>
  <c r="R23" i="9" s="1"/>
  <c r="S23" i="9" s="1"/>
  <c r="T23" i="9" s="1"/>
  <c r="U23" i="9" s="1"/>
  <c r="V23" i="9" s="1"/>
  <c r="W23" i="9" s="1"/>
  <c r="X23" i="9" s="1"/>
  <c r="Y23" i="9" s="1"/>
  <c r="Z23" i="9" s="1"/>
  <c r="D25" i="12" l="1"/>
  <c r="D26" i="12" s="1"/>
  <c r="D27" i="12" s="1"/>
  <c r="D28" i="12" s="1"/>
  <c r="B15" i="11" l="1"/>
  <c r="B15" i="9" l="1"/>
  <c r="B11" i="18"/>
  <c r="B11" i="19"/>
  <c r="B14" i="11"/>
  <c r="B11" i="17"/>
  <c r="B14" i="9"/>
  <c r="B13" i="16"/>
  <c r="K18" i="18" l="1"/>
  <c r="O18" i="18"/>
  <c r="S18" i="18"/>
  <c r="W18" i="18"/>
  <c r="H21" i="18"/>
  <c r="L21" i="18"/>
  <c r="P21" i="18"/>
  <c r="T21" i="18"/>
  <c r="X21" i="18"/>
  <c r="G18" i="18"/>
  <c r="H18" i="18"/>
  <c r="L18" i="18"/>
  <c r="P18" i="18"/>
  <c r="T18" i="18"/>
  <c r="X18" i="18"/>
  <c r="I21" i="18"/>
  <c r="M21" i="18"/>
  <c r="Q21" i="18"/>
  <c r="U21" i="18"/>
  <c r="Y21" i="18"/>
  <c r="I18" i="18"/>
  <c r="M18" i="18"/>
  <c r="Q18" i="18"/>
  <c r="U18" i="18"/>
  <c r="Y18" i="18"/>
  <c r="J21" i="18"/>
  <c r="N21" i="18"/>
  <c r="R21" i="18"/>
  <c r="V21" i="18"/>
  <c r="Z21" i="18"/>
  <c r="R18" i="18"/>
  <c r="O21" i="18"/>
  <c r="V18" i="18"/>
  <c r="S21" i="18"/>
  <c r="J18" i="18"/>
  <c r="Z18" i="18"/>
  <c r="W21" i="18"/>
  <c r="K21" i="18"/>
  <c r="G21" i="18"/>
  <c r="N18" i="18"/>
  <c r="K19" i="19"/>
  <c r="O19" i="19"/>
  <c r="S19" i="19"/>
  <c r="W19" i="19"/>
  <c r="H22" i="19"/>
  <c r="L22" i="19"/>
  <c r="P22" i="19"/>
  <c r="T22" i="19"/>
  <c r="X22" i="19"/>
  <c r="G19" i="19"/>
  <c r="H19" i="19"/>
  <c r="L19" i="19"/>
  <c r="P19" i="19"/>
  <c r="T19" i="19"/>
  <c r="X19" i="19"/>
  <c r="I22" i="19"/>
  <c r="M22" i="19"/>
  <c r="Q22" i="19"/>
  <c r="U22" i="19"/>
  <c r="Y22" i="19"/>
  <c r="I19" i="19"/>
  <c r="M19" i="19"/>
  <c r="Q19" i="19"/>
  <c r="U19" i="19"/>
  <c r="Y19" i="19"/>
  <c r="J22" i="19"/>
  <c r="N22" i="19"/>
  <c r="R22" i="19"/>
  <c r="V22" i="19"/>
  <c r="Z22" i="19"/>
  <c r="J19" i="19"/>
  <c r="Z19" i="19"/>
  <c r="W22" i="19"/>
  <c r="N19" i="19"/>
  <c r="K22" i="19"/>
  <c r="G22" i="19"/>
  <c r="R19" i="19"/>
  <c r="O22" i="19"/>
  <c r="V19" i="19"/>
  <c r="S22" i="19"/>
  <c r="B11" i="11"/>
  <c r="K18" i="17"/>
  <c r="O18" i="17"/>
  <c r="S18" i="17"/>
  <c r="W18" i="17"/>
  <c r="H21" i="17"/>
  <c r="L21" i="17"/>
  <c r="P21" i="17"/>
  <c r="T21" i="17"/>
  <c r="X21" i="17"/>
  <c r="G18" i="17"/>
  <c r="H18" i="17"/>
  <c r="L18" i="17"/>
  <c r="P18" i="17"/>
  <c r="T18" i="17"/>
  <c r="X18" i="17"/>
  <c r="I21" i="17"/>
  <c r="M21" i="17"/>
  <c r="Q21" i="17"/>
  <c r="U21" i="17"/>
  <c r="Y21" i="17"/>
  <c r="I18" i="17"/>
  <c r="M18" i="17"/>
  <c r="Q18" i="17"/>
  <c r="U18" i="17"/>
  <c r="Y18" i="17"/>
  <c r="J21" i="17"/>
  <c r="N21" i="17"/>
  <c r="R21" i="17"/>
  <c r="V21" i="17"/>
  <c r="Z21" i="17"/>
  <c r="J18" i="17"/>
  <c r="Z18" i="17"/>
  <c r="W21" i="17"/>
  <c r="N18" i="17"/>
  <c r="K21" i="17"/>
  <c r="G21" i="17"/>
  <c r="R18" i="17"/>
  <c r="O21" i="17"/>
  <c r="V18" i="17"/>
  <c r="S21" i="17"/>
  <c r="J20" i="16"/>
  <c r="N20" i="16"/>
  <c r="R20" i="16"/>
  <c r="V20" i="16"/>
  <c r="Z20" i="16"/>
  <c r="K23" i="16"/>
  <c r="O23" i="16"/>
  <c r="S23" i="16"/>
  <c r="W23" i="16"/>
  <c r="G23" i="16"/>
  <c r="L20" i="16"/>
  <c r="P20" i="16"/>
  <c r="T20" i="16"/>
  <c r="I23" i="16"/>
  <c r="Q23" i="16"/>
  <c r="Y23" i="16"/>
  <c r="I20" i="16"/>
  <c r="Q20" i="16"/>
  <c r="U20" i="16"/>
  <c r="Y20" i="16"/>
  <c r="N23" i="16"/>
  <c r="V23" i="16"/>
  <c r="K20" i="16"/>
  <c r="O20" i="16"/>
  <c r="S20" i="16"/>
  <c r="W20" i="16"/>
  <c r="H23" i="16"/>
  <c r="L23" i="16"/>
  <c r="P23" i="16"/>
  <c r="T23" i="16"/>
  <c r="X23" i="16"/>
  <c r="G20" i="16"/>
  <c r="H20" i="16"/>
  <c r="X20" i="16"/>
  <c r="M23" i="16"/>
  <c r="U23" i="16"/>
  <c r="M20" i="16"/>
  <c r="J23" i="16"/>
  <c r="R23" i="16"/>
  <c r="Z23" i="16"/>
  <c r="B13" i="11"/>
  <c r="B11" i="9"/>
  <c r="B13" i="9"/>
  <c r="M5" i="3"/>
  <c r="N5" i="3"/>
  <c r="B16" i="9"/>
  <c r="B16" i="11"/>
  <c r="O5" i="3" l="1"/>
  <c r="B18" i="18"/>
  <c r="B33" i="9" s="1"/>
  <c r="B21" i="18"/>
  <c r="B42" i="9" s="1"/>
  <c r="B19" i="19"/>
  <c r="B33" i="11" s="1"/>
  <c r="B22" i="19"/>
  <c r="B42" i="11" s="1"/>
  <c r="B21" i="17"/>
  <c r="B18" i="17"/>
  <c r="B31" i="11" s="1"/>
  <c r="B20" i="16"/>
  <c r="B23" i="16"/>
  <c r="R5" i="3"/>
  <c r="V5" i="3" s="1"/>
  <c r="Q5" i="3"/>
  <c r="U5" i="3" s="1"/>
  <c r="B40" i="11" l="1"/>
  <c r="B40" i="9"/>
  <c r="B31" i="9"/>
  <c r="B44" i="9"/>
  <c r="B44" i="11"/>
  <c r="B35" i="9"/>
  <c r="B35" i="11"/>
  <c r="P5" i="3"/>
  <c r="T5" i="3" l="1"/>
  <c r="W5" i="3" s="1"/>
  <c r="S5" i="3"/>
  <c r="K11" i="3" l="1"/>
  <c r="O11" i="3"/>
  <c r="S11" i="3"/>
  <c r="W11" i="3"/>
  <c r="H14" i="3"/>
  <c r="L14" i="3"/>
  <c r="P14" i="3"/>
  <c r="T14" i="3"/>
  <c r="X14" i="3"/>
  <c r="G11" i="3"/>
  <c r="H11" i="3"/>
  <c r="L11" i="3"/>
  <c r="P11" i="3"/>
  <c r="T11" i="3"/>
  <c r="X11" i="3"/>
  <c r="I14" i="3"/>
  <c r="M14" i="3"/>
  <c r="Q14" i="3"/>
  <c r="U14" i="3"/>
  <c r="Y14" i="3"/>
  <c r="I11" i="3"/>
  <c r="M11" i="3"/>
  <c r="Q11" i="3"/>
  <c r="U11" i="3"/>
  <c r="Y11" i="3"/>
  <c r="J14" i="3"/>
  <c r="N14" i="3"/>
  <c r="R14" i="3"/>
  <c r="V14" i="3"/>
  <c r="Z14" i="3"/>
  <c r="R11" i="3"/>
  <c r="O14" i="3"/>
  <c r="V11" i="3"/>
  <c r="S14" i="3"/>
  <c r="J11" i="3"/>
  <c r="Z11" i="3"/>
  <c r="W14" i="3"/>
  <c r="N11" i="3"/>
  <c r="K14" i="3"/>
  <c r="G14" i="3"/>
  <c r="B10" i="14"/>
  <c r="B12" i="9"/>
  <c r="B17" i="9" s="1"/>
  <c r="B12" i="11"/>
  <c r="B17" i="11" s="1"/>
  <c r="H24" i="11" l="1"/>
  <c r="L24" i="11"/>
  <c r="P24" i="11"/>
  <c r="T24" i="11"/>
  <c r="X24" i="11"/>
  <c r="I27" i="11"/>
  <c r="M27" i="11"/>
  <c r="Q27" i="11"/>
  <c r="U27" i="11"/>
  <c r="Y27" i="11"/>
  <c r="I24" i="11"/>
  <c r="M24" i="11"/>
  <c r="Q24" i="11"/>
  <c r="U24" i="11"/>
  <c r="Y24" i="11"/>
  <c r="J27" i="11"/>
  <c r="N27" i="11"/>
  <c r="R27" i="11"/>
  <c r="V27" i="11"/>
  <c r="Z27" i="11"/>
  <c r="J24" i="11"/>
  <c r="N24" i="11"/>
  <c r="R24" i="11"/>
  <c r="V24" i="11"/>
  <c r="Z24" i="11"/>
  <c r="K27" i="11"/>
  <c r="O27" i="11"/>
  <c r="S27" i="11"/>
  <c r="W27" i="11"/>
  <c r="G27" i="11"/>
  <c r="K24" i="11"/>
  <c r="H27" i="11"/>
  <c r="X27" i="11"/>
  <c r="O24" i="11"/>
  <c r="L27" i="11"/>
  <c r="G24" i="11"/>
  <c r="S24" i="11"/>
  <c r="P27" i="11"/>
  <c r="W24" i="11"/>
  <c r="T27" i="11"/>
  <c r="K24" i="9"/>
  <c r="O24" i="9"/>
  <c r="S24" i="9"/>
  <c r="W24" i="9"/>
  <c r="H27" i="9"/>
  <c r="L27" i="9"/>
  <c r="P27" i="9"/>
  <c r="T27" i="9"/>
  <c r="X27" i="9"/>
  <c r="G24" i="9"/>
  <c r="H24" i="9"/>
  <c r="L24" i="9"/>
  <c r="P24" i="9"/>
  <c r="T24" i="9"/>
  <c r="X24" i="9"/>
  <c r="I27" i="9"/>
  <c r="M27" i="9"/>
  <c r="Q27" i="9"/>
  <c r="U27" i="9"/>
  <c r="Y27" i="9"/>
  <c r="I24" i="9"/>
  <c r="M24" i="9"/>
  <c r="Q24" i="9"/>
  <c r="U24" i="9"/>
  <c r="Y24" i="9"/>
  <c r="J27" i="9"/>
  <c r="N27" i="9"/>
  <c r="R27" i="9"/>
  <c r="V27" i="9"/>
  <c r="Z27" i="9"/>
  <c r="R24" i="9"/>
  <c r="O27" i="9"/>
  <c r="V24" i="9"/>
  <c r="S27" i="9"/>
  <c r="J24" i="9"/>
  <c r="Z24" i="9"/>
  <c r="W27" i="9"/>
  <c r="G27" i="9"/>
  <c r="N24" i="9"/>
  <c r="K27" i="9"/>
  <c r="K17" i="14"/>
  <c r="O17" i="14"/>
  <c r="S17" i="14"/>
  <c r="W17" i="14"/>
  <c r="H20" i="14"/>
  <c r="L20" i="14"/>
  <c r="P20" i="14"/>
  <c r="T20" i="14"/>
  <c r="X20" i="14"/>
  <c r="G17" i="14"/>
  <c r="H17" i="14"/>
  <c r="L17" i="14"/>
  <c r="P17" i="14"/>
  <c r="T17" i="14"/>
  <c r="X17" i="14"/>
  <c r="I20" i="14"/>
  <c r="M20" i="14"/>
  <c r="Q20" i="14"/>
  <c r="U20" i="14"/>
  <c r="Y20" i="14"/>
  <c r="I17" i="14"/>
  <c r="M17" i="14"/>
  <c r="Q17" i="14"/>
  <c r="U17" i="14"/>
  <c r="Y17" i="14"/>
  <c r="J20" i="14"/>
  <c r="N20" i="14"/>
  <c r="R20" i="14"/>
  <c r="V20" i="14"/>
  <c r="Z20" i="14"/>
  <c r="V17" i="14"/>
  <c r="S20" i="14"/>
  <c r="J17" i="14"/>
  <c r="Z17" i="14"/>
  <c r="W20" i="14"/>
  <c r="N17" i="14"/>
  <c r="K20" i="14"/>
  <c r="G20" i="14"/>
  <c r="O20" i="14"/>
  <c r="R17" i="14"/>
  <c r="B14" i="3"/>
  <c r="B11" i="3"/>
  <c r="B24" i="11" l="1"/>
  <c r="D7" i="12" s="1"/>
  <c r="B20" i="14"/>
  <c r="B24" i="9"/>
  <c r="B41" i="9"/>
  <c r="B41" i="11"/>
  <c r="B32" i="11"/>
  <c r="B32" i="9"/>
  <c r="B17" i="14"/>
  <c r="B27" i="11"/>
  <c r="D8" i="12" s="1"/>
  <c r="B27" i="9"/>
  <c r="D6" i="12" s="1"/>
  <c r="D19" i="12" s="1"/>
  <c r="D5" i="12" l="1"/>
  <c r="D18" i="12" s="1"/>
  <c r="D21" i="12"/>
  <c r="C27" i="12"/>
  <c r="E27" i="12" s="1"/>
  <c r="D20" i="12"/>
  <c r="C28" i="12"/>
  <c r="E28" i="12" s="1"/>
  <c r="C26" i="12"/>
  <c r="E26" i="12" s="1"/>
  <c r="B34" i="9"/>
  <c r="B36" i="9" s="1"/>
  <c r="B34" i="11"/>
  <c r="B36" i="11" s="1"/>
  <c r="B43" i="9"/>
  <c r="B45" i="9" s="1"/>
  <c r="B43" i="11"/>
  <c r="C25" i="12" l="1"/>
  <c r="E25" i="12" s="1"/>
  <c r="B45" i="11"/>
</calcChain>
</file>

<file path=xl/sharedStrings.xml><?xml version="1.0" encoding="utf-8"?>
<sst xmlns="http://schemas.openxmlformats.org/spreadsheetml/2006/main" count="18661" uniqueCount="1692">
  <si>
    <t>Total</t>
  </si>
  <si>
    <t>Cleveland</t>
  </si>
  <si>
    <t>Under 18</t>
  </si>
  <si>
    <t>18 to 64</t>
  </si>
  <si>
    <t>65 Plus</t>
  </si>
  <si>
    <t>Age breakdown</t>
  </si>
  <si>
    <t>Verhicle Ownership</t>
  </si>
  <si>
    <t>No Vehicles in Household</t>
  </si>
  <si>
    <t>Percent No Vehicles in Household</t>
  </si>
  <si>
    <t>Percent</t>
  </si>
  <si>
    <t>Project</t>
  </si>
  <si>
    <t xml:space="preserve"> </t>
  </si>
  <si>
    <t>total visits in the last 12 months</t>
  </si>
  <si>
    <t xml:space="preserve"> total child visits in last 12 months</t>
  </si>
  <si>
    <t xml:space="preserve"> total adult visits in last 12 months</t>
  </si>
  <si>
    <t>total DU value ($31.97 per person per year (using total population)</t>
  </si>
  <si>
    <t>children went in last 12 months (135/161 respondents)</t>
  </si>
  <si>
    <t>adults went in last 12 months (427/600 respondents)</t>
  </si>
  <si>
    <t>visits per child (based on total population): 4,074,600/278,324</t>
  </si>
  <si>
    <t>visits per adult: 12,338,122/1,265,111</t>
  </si>
  <si>
    <t>Average net value per visit - children</t>
  </si>
  <si>
    <t>Average net value per visit- adults</t>
  </si>
  <si>
    <t>Average net value per visit - children and adults</t>
  </si>
  <si>
    <t>No access</t>
  </si>
  <si>
    <t>Population x Percent No Vehicles in Household</t>
  </si>
  <si>
    <t>Likely Users</t>
  </si>
  <si>
    <t>Persons With No Vehicles x Cleveland Metroparks Usage</t>
  </si>
  <si>
    <t>Likely Visits Per Year</t>
  </si>
  <si>
    <t>Likely Users x Average Visits Per Year</t>
  </si>
  <si>
    <t>Value of Visits</t>
  </si>
  <si>
    <t>Likely Visits Per Year x Average Value Per Visit</t>
  </si>
  <si>
    <t>CRASH_DT</t>
  </si>
  <si>
    <t>STREET1</t>
  </si>
  <si>
    <t>COUNTY_CD</t>
  </si>
  <si>
    <t>Count 2011</t>
  </si>
  <si>
    <t>Count 2012</t>
  </si>
  <si>
    <t>Count 2013</t>
  </si>
  <si>
    <t>CCUYCR00703**C</t>
  </si>
  <si>
    <t>CR0703</t>
  </si>
  <si>
    <t>EUCLID AVE</t>
  </si>
  <si>
    <t>Monday</t>
  </si>
  <si>
    <t>Daylight</t>
  </si>
  <si>
    <t>Pedestrian</t>
  </si>
  <si>
    <t>Injury Crash</t>
  </si>
  <si>
    <t>Cloudy</t>
  </si>
  <si>
    <t>Road - Dry</t>
  </si>
  <si>
    <t>Four-Way Intersection</t>
  </si>
  <si>
    <t>Unknown</t>
  </si>
  <si>
    <t>Straight Ahead</t>
  </si>
  <si>
    <t>Sport Utility Vehicle</t>
  </si>
  <si>
    <t>South</t>
  </si>
  <si>
    <t>North</t>
  </si>
  <si>
    <t>F</t>
  </si>
  <si>
    <t>Person (Flagger, Officer)</t>
  </si>
  <si>
    <t>None</t>
  </si>
  <si>
    <t>Unit Speed 21-25</t>
  </si>
  <si>
    <t>Posted Speed 21-25</t>
  </si>
  <si>
    <t>None Non-Motorist</t>
  </si>
  <si>
    <t>Working</t>
  </si>
  <si>
    <t>Pedestrian/Skater</t>
  </si>
  <si>
    <t>M</t>
  </si>
  <si>
    <t>Unknown or Not in Work Zone</t>
  </si>
  <si>
    <t>Animal Not Stated</t>
  </si>
  <si>
    <t>Straight - Level</t>
  </si>
  <si>
    <t>CUY</t>
  </si>
  <si>
    <t>SCUYUS00006*AC</t>
  </si>
  <si>
    <t>US0006A</t>
  </si>
  <si>
    <t>Thursday</t>
  </si>
  <si>
    <t>Dark - Lighted</t>
  </si>
  <si>
    <t>Pedalcycles</t>
  </si>
  <si>
    <t>Property Damage Crash</t>
  </si>
  <si>
    <t>Clear</t>
  </si>
  <si>
    <t>Not An Intersection</t>
  </si>
  <si>
    <t>Bicycle/Pedacyclist</t>
  </si>
  <si>
    <t>No Controls</t>
  </si>
  <si>
    <t>Unit Speed Not Stated</t>
  </si>
  <si>
    <t>West</t>
  </si>
  <si>
    <t>East</t>
  </si>
  <si>
    <t>N</t>
  </si>
  <si>
    <t>CCUYCR00753**C</t>
  </si>
  <si>
    <t>CR0753</t>
  </si>
  <si>
    <t>CR0122</t>
  </si>
  <si>
    <t>Wednesday</t>
  </si>
  <si>
    <t>Other Non-Motorist</t>
  </si>
  <si>
    <t>Other Non-Motorist Action</t>
  </si>
  <si>
    <t>Traffic Signal</t>
  </si>
  <si>
    <t>Unit Speed 20 and Under</t>
  </si>
  <si>
    <t>Other Improper Action</t>
  </si>
  <si>
    <t>Making Right Turn</t>
  </si>
  <si>
    <t>Mid Size</t>
  </si>
  <si>
    <t>CLEVELAND</t>
  </si>
  <si>
    <t>SCUYIR00076**C</t>
  </si>
  <si>
    <t>IR0076R</t>
  </si>
  <si>
    <t>GOODWALT</t>
  </si>
  <si>
    <t>T-Intersection</t>
  </si>
  <si>
    <t>Failure To Yield</t>
  </si>
  <si>
    <t>Making Left Turn</t>
  </si>
  <si>
    <t>Posted Speed Not Stated</t>
  </si>
  <si>
    <t>Walking, Running, Jogging, Playing, Cycling</t>
  </si>
  <si>
    <t>SCUYUS00042**C</t>
  </si>
  <si>
    <t>US0042R</t>
  </si>
  <si>
    <t>WALTON</t>
  </si>
  <si>
    <t>Saturday</t>
  </si>
  <si>
    <t>Fatal Crash</t>
  </si>
  <si>
    <t>Road - Wet</t>
  </si>
  <si>
    <t>Single Unit Truck Or Van 2 Axle, 6 Tires</t>
  </si>
  <si>
    <t>Failure To Obey Signs/Signals/Officer</t>
  </si>
  <si>
    <t>SCUYUS00006**C</t>
  </si>
  <si>
    <t>US0006R</t>
  </si>
  <si>
    <t>CR0385</t>
  </si>
  <si>
    <t>Unknown Or Hit/Skip</t>
  </si>
  <si>
    <t>Posted Speed 31-35</t>
  </si>
  <si>
    <t>Load Shifting/Falling/Spilling</t>
  </si>
  <si>
    <t>SCUYUS00422**C</t>
  </si>
  <si>
    <t>US0422R</t>
  </si>
  <si>
    <t>Tuesday</t>
  </si>
  <si>
    <t>Unit Speed 26-30</t>
  </si>
  <si>
    <t>E 9 ST</t>
  </si>
  <si>
    <t>Dusk</t>
  </si>
  <si>
    <t>Improper Crossing</t>
  </si>
  <si>
    <t>Stop Sign</t>
  </si>
  <si>
    <t>Rain</t>
  </si>
  <si>
    <t>Entering Or Crossing Specified Location</t>
  </si>
  <si>
    <t>Full Size</t>
  </si>
  <si>
    <t>CCUYCR00385**C</t>
  </si>
  <si>
    <t>Friday</t>
  </si>
  <si>
    <t>E</t>
  </si>
  <si>
    <t>SCUYSR00010**C</t>
  </si>
  <si>
    <t>SR0010R</t>
  </si>
  <si>
    <t>Compact</t>
  </si>
  <si>
    <t>Straight - Grade</t>
  </si>
  <si>
    <t>3RD</t>
  </si>
  <si>
    <t>Not Reported</t>
  </si>
  <si>
    <t>US0020R</t>
  </si>
  <si>
    <t>Snow</t>
  </si>
  <si>
    <t>Road - Snow</t>
  </si>
  <si>
    <t>Minivan</t>
  </si>
  <si>
    <t>Road - Ice</t>
  </si>
  <si>
    <t>CCUYCR00150**C</t>
  </si>
  <si>
    <t>CR0150</t>
  </si>
  <si>
    <t>54TH</t>
  </si>
  <si>
    <t>Changing Lanes</t>
  </si>
  <si>
    <t>CCUYCR00424**C</t>
  </si>
  <si>
    <t>CR0424</t>
  </si>
  <si>
    <t>STARK WEAT</t>
  </si>
  <si>
    <t>Ran Red Light</t>
  </si>
  <si>
    <t>CCUYCR00717**C</t>
  </si>
  <si>
    <t>CR0717</t>
  </si>
  <si>
    <t>VINCENT</t>
  </si>
  <si>
    <t>Parked</t>
  </si>
  <si>
    <t>Pickup</t>
  </si>
  <si>
    <t>Curve - Grade</t>
  </si>
  <si>
    <t>CR0746</t>
  </si>
  <si>
    <t>Driveway/Alley Access</t>
  </si>
  <si>
    <t>CCUYCR00329**C</t>
  </si>
  <si>
    <t>CR0329</t>
  </si>
  <si>
    <t>Other/Unknown</t>
  </si>
  <si>
    <t>Road Condition Not Stated</t>
  </si>
  <si>
    <t>Backing</t>
  </si>
  <si>
    <t>SCUYIR00090**C</t>
  </si>
  <si>
    <t>IR0090R</t>
  </si>
  <si>
    <t>Sunday</t>
  </si>
  <si>
    <t>Traffic Circle/Roundabout</t>
  </si>
  <si>
    <t>Failure To Control</t>
  </si>
  <si>
    <t>CCUYCR00746**C</t>
  </si>
  <si>
    <t>CS0065TH</t>
  </si>
  <si>
    <t>CR0750</t>
  </si>
  <si>
    <t>Other Motorist Action</t>
  </si>
  <si>
    <t>FRANKLIN</t>
  </si>
  <si>
    <t>CCUYCR00010**C</t>
  </si>
  <si>
    <t>CR0010</t>
  </si>
  <si>
    <t>LAWN</t>
  </si>
  <si>
    <t>CCUYCR00009**C</t>
  </si>
  <si>
    <t>CR0009</t>
  </si>
  <si>
    <t>W</t>
  </si>
  <si>
    <t>CCUYCR00745**C</t>
  </si>
  <si>
    <t>CR0745</t>
  </si>
  <si>
    <t>CR0793</t>
  </si>
  <si>
    <t>CR0722</t>
  </si>
  <si>
    <t>Operating Vehicle In Negligent Manner</t>
  </si>
  <si>
    <t>Yes - Alcohol Suspected</t>
  </si>
  <si>
    <t>CCUYCR00702**C</t>
  </si>
  <si>
    <t>CR0702</t>
  </si>
  <si>
    <t>PUBLIC</t>
  </si>
  <si>
    <t>SCUYUS00020**C</t>
  </si>
  <si>
    <t>Standing</t>
  </si>
  <si>
    <t>Yes - Alcohol And Drugs Suspected</t>
  </si>
  <si>
    <t>20TH</t>
  </si>
  <si>
    <t>Southwest</t>
  </si>
  <si>
    <t>Northeast</t>
  </si>
  <si>
    <t>Pavement Markings</t>
  </si>
  <si>
    <t>Not Visible (Dark Clothing)</t>
  </si>
  <si>
    <t>Activity Area</t>
  </si>
  <si>
    <t>CCUYCR00061**C</t>
  </si>
  <si>
    <t>CR0061</t>
  </si>
  <si>
    <t>Darting</t>
  </si>
  <si>
    <t>CS0052ND</t>
  </si>
  <si>
    <t>ROCKWELL</t>
  </si>
  <si>
    <t>CS0028TH</t>
  </si>
  <si>
    <t>Light Not Stated</t>
  </si>
  <si>
    <t>CS0074TH</t>
  </si>
  <si>
    <t>Crosswalk Lines</t>
  </si>
  <si>
    <t>CR0412</t>
  </si>
  <si>
    <t>Walk/Do Not Walk</t>
  </si>
  <si>
    <t>Improper Lane Change/Passing/Offroad</t>
  </si>
  <si>
    <t>Leaving Traffic Lane</t>
  </si>
  <si>
    <t>JAY</t>
  </si>
  <si>
    <t>CR0716</t>
  </si>
  <si>
    <t>Approaching Or Leaving Vehicle</t>
  </si>
  <si>
    <t>Inattentive</t>
  </si>
  <si>
    <t>Van</t>
  </si>
  <si>
    <t>TP1304434</t>
  </si>
  <si>
    <t>VESTRY</t>
  </si>
  <si>
    <t>Bus (16+ Seats, Inc Driver)</t>
  </si>
  <si>
    <t>CCUYCR00780**C</t>
  </si>
  <si>
    <t>CR0780</t>
  </si>
  <si>
    <t>58TH</t>
  </si>
  <si>
    <t>Followed Too Closely/ACDA</t>
  </si>
  <si>
    <t>Overtaking/Passing</t>
  </si>
  <si>
    <t>MCUY9999999**C</t>
  </si>
  <si>
    <t>KOUBA</t>
  </si>
  <si>
    <t>48TH</t>
  </si>
  <si>
    <t>Slowing Or Stopped In Traffic</t>
  </si>
  <si>
    <t>28TH</t>
  </si>
  <si>
    <t>CCUYCR01597**C</t>
  </si>
  <si>
    <t>CR1597</t>
  </si>
  <si>
    <t>CR0706</t>
  </si>
  <si>
    <t>Failure To Yield Right Of Way</t>
  </si>
  <si>
    <t>S</t>
  </si>
  <si>
    <t>TP1305969</t>
  </si>
  <si>
    <t>SR42</t>
  </si>
  <si>
    <t>Motorcycle</t>
  </si>
  <si>
    <t>Posted Speed 20 and Under</t>
  </si>
  <si>
    <t>SUPERIOR</t>
  </si>
  <si>
    <t>CCUYCR00740**C</t>
  </si>
  <si>
    <t>CR0740</t>
  </si>
  <si>
    <t>Northwest</t>
  </si>
  <si>
    <t>9TH</t>
  </si>
  <si>
    <t>Southeast</t>
  </si>
  <si>
    <t>Other</t>
  </si>
  <si>
    <t>CS0059TH</t>
  </si>
  <si>
    <t>CCUYCR00412**C</t>
  </si>
  <si>
    <t>CCUYCR00755**C</t>
  </si>
  <si>
    <t>CR0755</t>
  </si>
  <si>
    <t>THIRD</t>
  </si>
  <si>
    <t>PROSPECT</t>
  </si>
  <si>
    <t>Dawn</t>
  </si>
  <si>
    <t>CCUYCR00706**C</t>
  </si>
  <si>
    <t>Entering Traffic Lane</t>
  </si>
  <si>
    <t>CCUYCR00752**C</t>
  </si>
  <si>
    <t>CR0752</t>
  </si>
  <si>
    <t>RICHNER</t>
  </si>
  <si>
    <t>Transition Area</t>
  </si>
  <si>
    <t>CR0714</t>
  </si>
  <si>
    <t>CCUYCR00751**C</t>
  </si>
  <si>
    <t>CR0751</t>
  </si>
  <si>
    <t>CS0044TH</t>
  </si>
  <si>
    <t>CS0033RD</t>
  </si>
  <si>
    <t>Improper Turn</t>
  </si>
  <si>
    <t>TP11054861</t>
  </si>
  <si>
    <t>WADE</t>
  </si>
  <si>
    <t>CS0058TH</t>
  </si>
  <si>
    <t>CS0061ST</t>
  </si>
  <si>
    <t>Unit Speed 31-35</t>
  </si>
  <si>
    <t>CS0050TH</t>
  </si>
  <si>
    <t>CR0852</t>
  </si>
  <si>
    <t>CS0046TH</t>
  </si>
  <si>
    <t>LITERARY</t>
  </si>
  <si>
    <t>10TH</t>
  </si>
  <si>
    <t>65TH</t>
  </si>
  <si>
    <t>SCUYSR00002**C</t>
  </si>
  <si>
    <t>SR0002R</t>
  </si>
  <si>
    <t>Curve - Level</t>
  </si>
  <si>
    <t>CS0038TH</t>
  </si>
  <si>
    <t>Vision Obstruction</t>
  </si>
  <si>
    <t>CS0003RD</t>
  </si>
  <si>
    <t>Lying And/Or Illegally In Roadway</t>
  </si>
  <si>
    <t>50TH</t>
  </si>
  <si>
    <t>Contour Not Stated</t>
  </si>
  <si>
    <t>SR10</t>
  </si>
  <si>
    <t>Sub-Compact</t>
  </si>
  <si>
    <t>CS0020TH</t>
  </si>
  <si>
    <t>CS0004TH</t>
  </si>
  <si>
    <t>38TH</t>
  </si>
  <si>
    <t>Other Passenger Vehicle</t>
  </si>
  <si>
    <t>CS0015TH</t>
  </si>
  <si>
    <t>Making U-Turn</t>
  </si>
  <si>
    <t>5 Or More Point Intersection</t>
  </si>
  <si>
    <t>BETHEL</t>
  </si>
  <si>
    <t>PROFESSOR</t>
  </si>
  <si>
    <t>CS0068TH</t>
  </si>
  <si>
    <t>SEYMOUR</t>
  </si>
  <si>
    <t>FENWICK</t>
  </si>
  <si>
    <t>Unit Speed 56-60</t>
  </si>
  <si>
    <t>Posted Speed 56-60</t>
  </si>
  <si>
    <t>US0322R</t>
  </si>
  <si>
    <t>CCUYCR00722**C</t>
  </si>
  <si>
    <t>CR0715</t>
  </si>
  <si>
    <t>Yield Sign</t>
  </si>
  <si>
    <t>Improper Backing</t>
  </si>
  <si>
    <t>CS0064TH</t>
  </si>
  <si>
    <t>Yes - Drugs Suspected</t>
  </si>
  <si>
    <t>CS0034TH</t>
  </si>
  <si>
    <t>Tractor/Triples</t>
  </si>
  <si>
    <t>CS0032ND</t>
  </si>
  <si>
    <t>CARROLL</t>
  </si>
  <si>
    <t>CS0067TH</t>
  </si>
  <si>
    <t>CCUYCR00762**C</t>
  </si>
  <si>
    <t>CR0762</t>
  </si>
  <si>
    <t>CS0041ST</t>
  </si>
  <si>
    <t>Sleet, Hail</t>
  </si>
  <si>
    <t>57TH</t>
  </si>
  <si>
    <t>SUMNER</t>
  </si>
  <si>
    <t>CS0029TH</t>
  </si>
  <si>
    <t>Calculation for Monetizing Value of Reported KABCO-scaled Accidents</t>
  </si>
  <si>
    <t>No injury</t>
  </si>
  <si>
    <t>Injured Severing Unknown</t>
  </si>
  <si>
    <t>Killed</t>
  </si>
  <si>
    <t>Accident Counts by KABCO Level</t>
  </si>
  <si>
    <t>Value</t>
  </si>
  <si>
    <t>Fatality</t>
  </si>
  <si>
    <t>Subtotals</t>
  </si>
  <si>
    <t>Category</t>
  </si>
  <si>
    <t>Distance</t>
  </si>
  <si>
    <t>Existing Bicycle Commuters</t>
  </si>
  <si>
    <t>New Bicycle Commuters</t>
  </si>
  <si>
    <t>Total Existing Cyclists</t>
  </si>
  <si>
    <t>Total New Cyclists</t>
  </si>
  <si>
    <t>Mobility Benefit</t>
  </si>
  <si>
    <t>Health Benefit</t>
  </si>
  <si>
    <t>Recreation Benefit</t>
  </si>
  <si>
    <t>Bicyclist Safety Benefit</t>
  </si>
  <si>
    <t>Decreased Auto Use Benefit</t>
  </si>
  <si>
    <t>Total Benefit</t>
  </si>
  <si>
    <t>https://www.tpl.org/clevelandeconbenefits</t>
  </si>
  <si>
    <t>Residents within 1.5 miles</t>
  </si>
  <si>
    <t>Pedestrain Safety Benefit</t>
  </si>
  <si>
    <t>Pedalcycle Yes/No</t>
  </si>
  <si>
    <t>PedalCycle 2011</t>
  </si>
  <si>
    <t>PedalCycle 2012</t>
  </si>
  <si>
    <t>PedalCycle 2013</t>
  </si>
  <si>
    <t>Pedestrians</t>
  </si>
  <si>
    <t>Estimated Total Value of Bicyclists Fatalities &amp; Injuries for Cleveland</t>
  </si>
  <si>
    <t>Estimated Total Value of Pedestrian Fatalities &amp; Injuries for Cleveland</t>
  </si>
  <si>
    <t>Estimated Total Value of Bicyclists &amp; Pedestrian Fatalities &amp; Injuries for Cleveland</t>
  </si>
  <si>
    <t>Source: The Economic Benefits of Cleveland Metroparks report</t>
  </si>
  <si>
    <t xml:space="preserve">Cumulative Recreation Benefits </t>
  </si>
  <si>
    <t>20-Year Total</t>
  </si>
  <si>
    <t xml:space="preserve">Discount Rate </t>
  </si>
  <si>
    <t>Source: benefit-cost analysis (BCA) was performed relying on research by the National Cooperative Highway Research Program Report 552 and using the Benefit-Cost Analysis of Bicycle Facilities tool developed by the University of Minnesota’s Department of Civil Engineering, the Humphrey Institute of Public Affairs’ State and Local Policy Program and the Active Communities/Transportation Research Group. Available at: http://www.pedbikeinfo.org/bikecost/</t>
  </si>
  <si>
    <t xml:space="preserve">Cumulative Safety Benefits </t>
  </si>
  <si>
    <t>Benefit/Cost Analysis - Recreation</t>
  </si>
  <si>
    <t>Total Benefits</t>
  </si>
  <si>
    <t>Low</t>
  </si>
  <si>
    <t>Medium</t>
  </si>
  <si>
    <t>Total Costs</t>
  </si>
  <si>
    <t xml:space="preserve">Net Benefits </t>
  </si>
  <si>
    <t>Costs</t>
  </si>
  <si>
    <t>Design</t>
  </si>
  <si>
    <t>Construction</t>
  </si>
  <si>
    <t>Cost</t>
  </si>
  <si>
    <t>Scenario</t>
  </si>
  <si>
    <t>Net Present Value</t>
  </si>
  <si>
    <t>Benefit</t>
  </si>
  <si>
    <t>Benfits - Costs</t>
  </si>
  <si>
    <t>Benefit/Cost Analysis - Benefits Medium</t>
  </si>
  <si>
    <t>Cumulative Benefits - Medium</t>
  </si>
  <si>
    <t>Benefit/Cost Analysis - Benefits Low</t>
  </si>
  <si>
    <t>Cumulative  Benefits - Low</t>
  </si>
  <si>
    <t>Annual Benefits</t>
  </si>
  <si>
    <t>Net Present Value Benefits 3%</t>
  </si>
  <si>
    <t>Net Present Value Benefits 7%</t>
  </si>
  <si>
    <t>Safety Benefit</t>
  </si>
  <si>
    <t>Average Commute Miles</t>
  </si>
  <si>
    <t>Savings Per Mile</t>
  </si>
  <si>
    <t>Weeks Commute Per Year</t>
  </si>
  <si>
    <t>Days Commute Per Week</t>
  </si>
  <si>
    <t>Cost Benefit Ratio by Project</t>
  </si>
  <si>
    <t>Benefits</t>
  </si>
  <si>
    <t>Ratio</t>
  </si>
  <si>
    <t>Discount Rate</t>
  </si>
  <si>
    <t>Benefit/Cost Analysis - Safety</t>
  </si>
  <si>
    <t>Benefit/Cost Analysis - Auto Use</t>
  </si>
  <si>
    <t>Benefit/Cost Analysis - Mobility</t>
  </si>
  <si>
    <t>Benefit/Cost Analysis - Health Low</t>
  </si>
  <si>
    <t>Benefit/Cost Analysis - Health Medium</t>
  </si>
  <si>
    <t>Benefit/Cost Analysis - Benefit-Cost Ratio</t>
  </si>
  <si>
    <t>Benefit/Cost Analysis - Costs</t>
  </si>
  <si>
    <t>Cleveland Population</t>
  </si>
  <si>
    <t>Recreation Analysis Assumptions</t>
  </si>
  <si>
    <t xml:space="preserve">CumulativeAuto Use Benefits </t>
  </si>
  <si>
    <t xml:space="preserve">Cumulative Mobility Benefits </t>
  </si>
  <si>
    <t>Cumulative Health Benefits - Low</t>
  </si>
  <si>
    <t>Cumulative Health Benefits - Medium</t>
  </si>
  <si>
    <t>Residents within 1.5 Miles</t>
  </si>
  <si>
    <t>Aveage Age Breakdown</t>
  </si>
  <si>
    <t>Source: "Population" worksheet</t>
  </si>
  <si>
    <t>CR0444</t>
  </si>
  <si>
    <t>Bus/Van (9-15 Seats Inc Driver)</t>
  </si>
  <si>
    <t>0081ST</t>
  </si>
  <si>
    <t>12TH</t>
  </si>
  <si>
    <t>CCUYCR00710**C</t>
  </si>
  <si>
    <t>CR0710</t>
  </si>
  <si>
    <t>CCUYCR00713**C</t>
  </si>
  <si>
    <t>CR0713</t>
  </si>
  <si>
    <t>CR0723</t>
  </si>
  <si>
    <t>TRENT</t>
  </si>
  <si>
    <t>CS0007TH</t>
  </si>
  <si>
    <t>CS0081ST</t>
  </si>
  <si>
    <t>CARNEGIE</t>
  </si>
  <si>
    <t>SCUYUS00322**C</t>
  </si>
  <si>
    <t>Y-Intersection</t>
  </si>
  <si>
    <t>MADISON</t>
  </si>
  <si>
    <t>CCUYCR00715**C</t>
  </si>
  <si>
    <t>CS0012TH</t>
  </si>
  <si>
    <t>Swerving To Avoid</t>
  </si>
  <si>
    <t>SACKET</t>
  </si>
  <si>
    <t>CCUYCR00435**C</t>
  </si>
  <si>
    <t>CR0435</t>
  </si>
  <si>
    <t>BALTID</t>
  </si>
  <si>
    <t>CCUYCR00712**C</t>
  </si>
  <si>
    <t>CR0712</t>
  </si>
  <si>
    <t>MEYER</t>
  </si>
  <si>
    <t>W 5TH</t>
  </si>
  <si>
    <t>CS0095TH</t>
  </si>
  <si>
    <t>CS0080TH</t>
  </si>
  <si>
    <t>16TH</t>
  </si>
  <si>
    <t>93RD</t>
  </si>
  <si>
    <t>CCUYCR00122**C</t>
  </si>
  <si>
    <t>CCUYCR00744**C</t>
  </si>
  <si>
    <t>CR0744</t>
  </si>
  <si>
    <t>LAKE</t>
  </si>
  <si>
    <t>HAMILTON</t>
  </si>
  <si>
    <t>ELTON</t>
  </si>
  <si>
    <t>CCUYCR00721**C</t>
  </si>
  <si>
    <t>CR0721</t>
  </si>
  <si>
    <t>ERIE</t>
  </si>
  <si>
    <t>85TH</t>
  </si>
  <si>
    <t>SCUYIR00490**C</t>
  </si>
  <si>
    <t>IR0490R</t>
  </si>
  <si>
    <t>SAUER</t>
  </si>
  <si>
    <t>CR0711</t>
  </si>
  <si>
    <t>Unit Speed 46-50</t>
  </si>
  <si>
    <t>CCUYCR00714**C</t>
  </si>
  <si>
    <t>CS0030TH</t>
  </si>
  <si>
    <t>SACKETT</t>
  </si>
  <si>
    <t>CS0087TH</t>
  </si>
  <si>
    <t>17TH</t>
  </si>
  <si>
    <t>21ST</t>
  </si>
  <si>
    <t>Ran Stop Sign</t>
  </si>
  <si>
    <t>CCUYCR00758**C</t>
  </si>
  <si>
    <t>CR0758</t>
  </si>
  <si>
    <t>Off Ramp</t>
  </si>
  <si>
    <t>Wrong Side Of The Road</t>
  </si>
  <si>
    <t>Single Unit Truck; 3+ Axles</t>
  </si>
  <si>
    <t>Posted Speed 46-50</t>
  </si>
  <si>
    <t>Other Med/Heavy Vehicle</t>
  </si>
  <si>
    <t>Driverless</t>
  </si>
  <si>
    <t>CS0073RD</t>
  </si>
  <si>
    <t>CR0756</t>
  </si>
  <si>
    <t>CR0754</t>
  </si>
  <si>
    <t>Unit Speed 36-40</t>
  </si>
  <si>
    <t>Dark - No Lights</t>
  </si>
  <si>
    <t>5-yr Average</t>
  </si>
  <si>
    <t>Area</t>
  </si>
  <si>
    <t>TOT_POP</t>
  </si>
  <si>
    <t>POP_U18</t>
  </si>
  <si>
    <t>POP_65UP</t>
  </si>
  <si>
    <t>POP_1864</t>
  </si>
  <si>
    <t>BLACK</t>
  </si>
  <si>
    <t>WHITE</t>
  </si>
  <si>
    <t>ASIAN</t>
  </si>
  <si>
    <t>HISPANIC</t>
  </si>
  <si>
    <t>MRATIAL</t>
  </si>
  <si>
    <t>HH_NO_VEH</t>
  </si>
  <si>
    <t>HH_POVERTY</t>
  </si>
  <si>
    <t>COMMUTERS</t>
  </si>
  <si>
    <t>COMM_CAR</t>
  </si>
  <si>
    <t>COMM_PUB</t>
  </si>
  <si>
    <t>COMM_BIKE</t>
  </si>
  <si>
    <t>COMM_WALK</t>
  </si>
  <si>
    <t>COMM_TAXI</t>
  </si>
  <si>
    <t>COMM_MC</t>
  </si>
  <si>
    <t>COMM_HOME</t>
  </si>
  <si>
    <t>COMM_OTHER</t>
  </si>
  <si>
    <t>H_OCCUPIED</t>
  </si>
  <si>
    <t>H_VACANT</t>
  </si>
  <si>
    <t>HH_FAM</t>
  </si>
  <si>
    <t>HH_NFAM</t>
  </si>
  <si>
    <t>1.5 miles</t>
  </si>
  <si>
    <t>% of 1.5</t>
  </si>
  <si>
    <t>2009-2013 ACS data for block groups whose centroid was within 1.5, 1.0, 0.5 miles of total project component buffers</t>
  </si>
  <si>
    <t>Re-connecting Cleveland</t>
  </si>
  <si>
    <t>Total Cost</t>
  </si>
  <si>
    <t>#1 Wendy Park Bridge</t>
  </si>
  <si>
    <t>#2 Whiskey Island Connector</t>
  </si>
  <si>
    <t>#3 Cleveland Lakefront Bikeway Connector</t>
  </si>
  <si>
    <t>Pedalcycles and Pedestrian Crashes within 1.5 Miles of Project Area in Cleveland, Ohio 2011 to 2015</t>
  </si>
  <si>
    <t>Source: Ohio Department of Transportation, GIS Crash Analysis Tool and Crash Analysis Module (CAM) for the City of Cleveland, Block Groups whose centroid is within 1.5 miles of project, https://www.dot.state.oh.us/Divisions/Planning/ProgramManagement/HighwaySafety/HSIP/Pages/GCAT.aspx (Accessed 4/6/16)</t>
  </si>
  <si>
    <t>ACCIDENTS_</t>
  </si>
  <si>
    <t>LOCAL_REPO</t>
  </si>
  <si>
    <t>NLF_ID</t>
  </si>
  <si>
    <t>LOGPOINT_S</t>
  </si>
  <si>
    <t>STREET2_RE</t>
  </si>
  <si>
    <t>DISTANCE_O</t>
  </si>
  <si>
    <t>DAY_OF_WEE</t>
  </si>
  <si>
    <t>HOUR_OF_DA</t>
  </si>
  <si>
    <t>LIGHT_COND</t>
  </si>
  <si>
    <t>TYPE_OF_CR</t>
  </si>
  <si>
    <t>NUMBER_OF_</t>
  </si>
  <si>
    <t>CRASH_SEVE</t>
  </si>
  <si>
    <t>WEATHER_CO</t>
  </si>
  <si>
    <t>ROAD_CONDI</t>
  </si>
  <si>
    <t>LOCATION_T</t>
  </si>
  <si>
    <t>CONTRIBUTI</t>
  </si>
  <si>
    <t>ACTION1_TX</t>
  </si>
  <si>
    <t>PUBLIC_URL</t>
  </si>
  <si>
    <t>VEHICLE_TY</t>
  </si>
  <si>
    <t>DIRECTION_</t>
  </si>
  <si>
    <t>DIRECTIO_1</t>
  </si>
  <si>
    <t>DRIVER_AGE</t>
  </si>
  <si>
    <t>DRIVER_GEN</t>
  </si>
  <si>
    <t>TRAFFIC_CO</t>
  </si>
  <si>
    <t>DRIVER_ALC</t>
  </si>
  <si>
    <t>DRIVER_DRU</t>
  </si>
  <si>
    <t>ESTIMATED_</t>
  </si>
  <si>
    <t>POSTED_SPE</t>
  </si>
  <si>
    <t>CONTRIBU_1</t>
  </si>
  <si>
    <t>ACTION2_TX</t>
  </si>
  <si>
    <t>VEHICLE__1</t>
  </si>
  <si>
    <t>DRIVER_A_1</t>
  </si>
  <si>
    <t>DRIVER_G_1</t>
  </si>
  <si>
    <t>DIRECTIO_2</t>
  </si>
  <si>
    <t>DIRECTIO_3</t>
  </si>
  <si>
    <t>DRIVER_A_2</t>
  </si>
  <si>
    <t>DRIVER_D_1</t>
  </si>
  <si>
    <t>SPECIAL_AR</t>
  </si>
  <si>
    <t>ANIMAL_TYP</t>
  </si>
  <si>
    <t>Filename_N</t>
  </si>
  <si>
    <t>ROAD_CONTO</t>
  </si>
  <si>
    <t>INJ_TYPE1_</t>
  </si>
  <si>
    <t>INJ_TYPE2_</t>
  </si>
  <si>
    <t>INJ_TYPE3_</t>
  </si>
  <si>
    <t>INJ_TYPE4_</t>
  </si>
  <si>
    <t>DIRECTIO_4</t>
  </si>
  <si>
    <t>DISTRICT_N</t>
  </si>
  <si>
    <t>City_Villa</t>
  </si>
  <si>
    <t>City_Vil_1</t>
  </si>
  <si>
    <t>Latitude_N</t>
  </si>
  <si>
    <t>Longitude</t>
  </si>
  <si>
    <t>TRAFFIC_CR</t>
  </si>
  <si>
    <t>CRASH_MONT</t>
  </si>
  <si>
    <t>gid</t>
  </si>
  <si>
    <t>gid_2</t>
  </si>
  <si>
    <t>geoid</t>
  </si>
  <si>
    <t>id</t>
  </si>
  <si>
    <t>aland</t>
  </si>
  <si>
    <t>tot_pop</t>
  </si>
  <si>
    <t>pop_male</t>
  </si>
  <si>
    <t>pop_fem</t>
  </si>
  <si>
    <t>med_age</t>
  </si>
  <si>
    <t>a_under5</t>
  </si>
  <si>
    <t>a_5_9</t>
  </si>
  <si>
    <t>a_10_14</t>
  </si>
  <si>
    <t>a_15_17</t>
  </si>
  <si>
    <t>a_18_19</t>
  </si>
  <si>
    <t>a_20</t>
  </si>
  <si>
    <t>a_21</t>
  </si>
  <si>
    <t>a_22_24</t>
  </si>
  <si>
    <t>a_25_29</t>
  </si>
  <si>
    <t>a_30_34</t>
  </si>
  <si>
    <t>a_35_39</t>
  </si>
  <si>
    <t>a_40_44</t>
  </si>
  <si>
    <t>a_45_49</t>
  </si>
  <si>
    <t>a_50_54</t>
  </si>
  <si>
    <t>a_55_59</t>
  </si>
  <si>
    <t>a_60_61</t>
  </si>
  <si>
    <t>a_62_64</t>
  </si>
  <si>
    <t>a_65_66</t>
  </si>
  <si>
    <t>a_67_69</t>
  </si>
  <si>
    <t>a_70_74</t>
  </si>
  <si>
    <t>a_75_79</t>
  </si>
  <si>
    <t>a_80_84</t>
  </si>
  <si>
    <t>a_85_up</t>
  </si>
  <si>
    <t>pop_u18</t>
  </si>
  <si>
    <t>pop_65up</t>
  </si>
  <si>
    <t>black</t>
  </si>
  <si>
    <t>white</t>
  </si>
  <si>
    <t>native</t>
  </si>
  <si>
    <t>asian</t>
  </si>
  <si>
    <t>pacific</t>
  </si>
  <si>
    <t>other</t>
  </si>
  <si>
    <t>mratial</t>
  </si>
  <si>
    <t>hispanic</t>
  </si>
  <si>
    <t>pop_25up</t>
  </si>
  <si>
    <t>e_none</t>
  </si>
  <si>
    <t>e_hsdip</t>
  </si>
  <si>
    <t>e_ged</t>
  </si>
  <si>
    <t>e_some1</t>
  </si>
  <si>
    <t>e_some2</t>
  </si>
  <si>
    <t>e_assoc</t>
  </si>
  <si>
    <t>e_bach</t>
  </si>
  <si>
    <t>e_mast</t>
  </si>
  <si>
    <t>e_prof</t>
  </si>
  <si>
    <t>e_doct</t>
  </si>
  <si>
    <t>med_hh_inc</t>
  </si>
  <si>
    <t>avg_hh_siz</t>
  </si>
  <si>
    <t>hh_no_veh</t>
  </si>
  <si>
    <t>h_units</t>
  </si>
  <si>
    <t>h_occupied</t>
  </si>
  <si>
    <t>h_vacant</t>
  </si>
  <si>
    <t>h_own</t>
  </si>
  <si>
    <t>Count 2014</t>
  </si>
  <si>
    <t>Count 2015</t>
  </si>
  <si>
    <t>PedalCycle 2014</t>
  </si>
  <si>
    <t>PedalCycle 2015</t>
  </si>
  <si>
    <t>MARVIN</t>
  </si>
  <si>
    <t>http://hsip.dot.state.oh.us/report/?docnbr=20154010668</t>
  </si>
  <si>
    <t>\\WEBIMG01\HSIPPRD$\2015\ODPS_SCANS\201540106681816000.PDF</t>
  </si>
  <si>
    <t>http://hsip.dot.state.oh.us/report/?docnbr=20154011161</t>
  </si>
  <si>
    <t>\\WEBIMG01\HSIPPRD$\2015\ODPS_SCANS\201540111611816000.PDF</t>
  </si>
  <si>
    <t>http://hsip.dot.state.oh.us/report/?docnbr=20118073253</t>
  </si>
  <si>
    <t>\\WEBIMG01\HSIPPRD$\2011\ODOT_SCANS\201180732531816000.TIF</t>
  </si>
  <si>
    <t>http://hsip.dot.state.oh.us/report/?docnbr=20118073686</t>
  </si>
  <si>
    <t>\\WEBIMG01\HSIPPRD$\2011\ODOT_SCANS\201180736861816000.TIF</t>
  </si>
  <si>
    <t>http://hsip.dot.state.oh.us/report/?docnbr=20118081712</t>
  </si>
  <si>
    <t>\\WEBIMG01\HSIPPRD$\2011\ODOT_SCANS\201180817121816000.TIF</t>
  </si>
  <si>
    <t>http://hsip.dot.state.oh.us/report/?docnbr=20118081845</t>
  </si>
  <si>
    <t>\\WEBIMG01\HSIPPRD$\2011\ODOT_SCANS\201180818451816000.TIF</t>
  </si>
  <si>
    <t>http://hsip.dot.state.oh.us/report/?docnbr=20118081922</t>
  </si>
  <si>
    <t>\\WEBIMG01\HSIPPRD$\2011\ODOT_SCANS\201180819221816000.TIF</t>
  </si>
  <si>
    <t>http://hsip.dot.state.oh.us/report/?docnbr=20154020819</t>
  </si>
  <si>
    <t>\\WEBIMG01\HSIPPRD$\2015\ODPS_SCANS\201540208191816000.PDF</t>
  </si>
  <si>
    <t>14TH</t>
  </si>
  <si>
    <t>http://hsip.dot.state.oh.us/report/?docnbr=20154020827</t>
  </si>
  <si>
    <t>\\WEBIMG01\HSIPPRD$\2015\ODPS_SCANS\201540208271816000.PDF</t>
  </si>
  <si>
    <t>http://hsip.dot.state.oh.us/report/?docnbr=20118050071</t>
  </si>
  <si>
    <t>\\WEBIMG01\HSIPPRD$\2011\ODOT_SCANS\201180500711816000.TIF</t>
  </si>
  <si>
    <t>http://hsip.dot.state.oh.us/report/?docnbr=20154035296</t>
  </si>
  <si>
    <t>\\WEBIMG01\HSIPPRD$\2015\ODPS_SCANS\201540352961816000.PDF</t>
  </si>
  <si>
    <t>http://hsip.dot.state.oh.us/report/?docnbr=20154033268</t>
  </si>
  <si>
    <t>\\WEBIMG01\HSIPPRD$\2015\ODPS_SCANS\201540332681816000.PDF</t>
  </si>
  <si>
    <t>32ND</t>
  </si>
  <si>
    <t>http://hsip.dot.state.oh.us/report/?docnbr=20154033759</t>
  </si>
  <si>
    <t>\\WEBIMG01\HSIPPRD$\2015\ODPS_SCANS\201540337591816000.PDF</t>
  </si>
  <si>
    <t>CCUYCR00750**C</t>
  </si>
  <si>
    <t>WEST 49</t>
  </si>
  <si>
    <t>http://hsip.dot.state.oh.us/report/?docnbr=20154022958</t>
  </si>
  <si>
    <t>\\WEBIMG01\HSIPPRD$\2015\ODPS_SCANS\201540229581816000.PDF</t>
  </si>
  <si>
    <t>CARLOS</t>
  </si>
  <si>
    <t>49TH</t>
  </si>
  <si>
    <t>http://hsip.dot.state.oh.us/report/?docnbr=20154026427</t>
  </si>
  <si>
    <t>\\WEBIMG01\HSIPPRD$\2015\ODPS_SCANS\201540264271816000.PDF</t>
  </si>
  <si>
    <t>STEELYARD</t>
  </si>
  <si>
    <t>http://hsip.dot.state.oh.us/report/?docnbr=20154027226</t>
  </si>
  <si>
    <t>\\WEBIMG01\HSIPPRD$\2015\ODPS_SCANS\201540272261816000.PDF</t>
  </si>
  <si>
    <t>http://hsip.dot.state.oh.us/report/?docnbr=20144041921</t>
  </si>
  <si>
    <t>\\WEBIMG01\HSIPPRD$\2014\ODPS_SCANS\201440419211816000.PDF</t>
  </si>
  <si>
    <t>http://hsip.dot.state.oh.us/report/?docnbr=20128014648</t>
  </si>
  <si>
    <t>\\WEBIMG01\HSIPPRD$\2012\ODOT_SCANS\201280146481816000.TIF</t>
  </si>
  <si>
    <t>http://hsip.dot.state.oh.us/report/?docnbr=20128014677</t>
  </si>
  <si>
    <t>\\WEBIMG01\HSIPPRD$\2012\ODOT_SCANS\201280146771816000.TIF</t>
  </si>
  <si>
    <t>BUSH</t>
  </si>
  <si>
    <t>http://hsip.dot.state.oh.us/report/?docnbr=20118143648</t>
  </si>
  <si>
    <t>\\WEBIMG01\HSIPPRD$\2011\ODOT_SCANS\201181436481816000.TIF</t>
  </si>
  <si>
    <t>http://hsip.dot.state.oh.us/report/?docnbr=20144021866</t>
  </si>
  <si>
    <t>\\WEBIMG01\HSIPPRD$\2014\ODPS_SCANS\201440218661816000.PDF</t>
  </si>
  <si>
    <t>http://hsip.dot.state.oh.us/report/?docnbr=20144022172</t>
  </si>
  <si>
    <t>\\WEBIMG01\HSIPPRD$\2014\ODPS_SCANS\201440221721816000.PDF</t>
  </si>
  <si>
    <t>http://hsip.dot.state.oh.us/report/?docnbr=20144022561</t>
  </si>
  <si>
    <t>\\WEBIMG01\HSIPPRD$\2014\ODPS_SCANS\201440225611816000.PDF</t>
  </si>
  <si>
    <t>AUBURN</t>
  </si>
  <si>
    <t>http://hsip.dot.state.oh.us/report/?docnbr=20144022736</t>
  </si>
  <si>
    <t>\\WEBIMG01\HSIPPRD$\2014\ODPS_SCANS\201440227361816000.PDF</t>
  </si>
  <si>
    <t>STORER</t>
  </si>
  <si>
    <t>56TH</t>
  </si>
  <si>
    <t>http://hsip.dot.state.oh.us/report/?docnbr=20144020661</t>
  </si>
  <si>
    <t>\\WEBIMG01\HSIPPRD$\2014\ODPS_SCANS\201440206611816000.PDF</t>
  </si>
  <si>
    <t>http://hsip.dot.state.oh.us/report/?docnbr=20144021350</t>
  </si>
  <si>
    <t>\\WEBIMG01\HSIPPRD$\2014\ODPS_SCANS\201440213501816000.PDF</t>
  </si>
  <si>
    <t>http://hsip.dot.state.oh.us/report/?docnbr=20118147697</t>
  </si>
  <si>
    <t>\\WEBIMG01\HSIPPRD$\2011\ODOT_SCANS\201181476971816000.TIF</t>
  </si>
  <si>
    <t>http://hsip.dot.state.oh.us/report/?docnbr=20118149993</t>
  </si>
  <si>
    <t>\\WEBIMG01\HSIPPRD$\2011\ODOT_SCANS\201181499931816000.TIF</t>
  </si>
  <si>
    <t>TP1403590</t>
  </si>
  <si>
    <t>DETROIT</t>
  </si>
  <si>
    <t>http://hsip.dot.state.oh.us/report/?docnbr=20144023066</t>
  </si>
  <si>
    <t>\\WEBIMG01\HSIPPRD$\2014\ODPS_SCANS\201440230661816000.PDF</t>
  </si>
  <si>
    <t>http://hsip.dot.state.oh.us/report/?docnbr=20144023615</t>
  </si>
  <si>
    <t>\\WEBIMG01\HSIPPRD$\2014\ODPS_SCANS\201440236151816000.PDF</t>
  </si>
  <si>
    <t>LORAIN</t>
  </si>
  <si>
    <t>http://hsip.dot.state.oh.us/report/?docnbr=20144023624</t>
  </si>
  <si>
    <t>\\WEBIMG01\HSIPPRD$\2014\ODPS_SCANS\201440236241816000.PDF</t>
  </si>
  <si>
    <t>WOODBRIDGE</t>
  </si>
  <si>
    <t>http://hsip.dot.state.oh.us/report/?docnbr=20144023631</t>
  </si>
  <si>
    <t>Wrong Side/Wrong Way</t>
  </si>
  <si>
    <t>\\WEBIMG01\HSIPPRD$\2014\ODPS_SCANS\201440236311816000.PDF</t>
  </si>
  <si>
    <t>http://hsip.dot.state.oh.us/report/?docnbr=20128099140</t>
  </si>
  <si>
    <t>\\WEBIMG01\HSIPPRD$\2012\ODOT_SCANS\201280991401816000.TIF</t>
  </si>
  <si>
    <t>CR0037</t>
  </si>
  <si>
    <t>http://hsip.dot.state.oh.us/report/?docnbr=20128102681</t>
  </si>
  <si>
    <t>\\WEBIMG01\HSIPPRD$\2012\ODOT_SCANS\201281026811816000.TIF</t>
  </si>
  <si>
    <t>http://hsip.dot.state.oh.us/report/?docnbr=20128106063</t>
  </si>
  <si>
    <t>\\WEBIMG01\HSIPPRD$\2012\ODOT_SCANS\201281060631816000.TIF</t>
  </si>
  <si>
    <t>CS0110TH</t>
  </si>
  <si>
    <t>http://hsip.dot.state.oh.us/report/?docnbr=20128066108</t>
  </si>
  <si>
    <t>\\WEBIMG01\HSIPPRD$\2012\ODOT_SCANS\201280661081816000.TIF</t>
  </si>
  <si>
    <t>http://hsip.dot.state.oh.us/report/?docnbr=20128066372</t>
  </si>
  <si>
    <t>\\WEBIMG01\HSIPPRD$\2012\ODOT_SCANS\201280663721816000.TIF</t>
  </si>
  <si>
    <t>http://hsip.dot.state.oh.us/report/?docnbr=20128067094</t>
  </si>
  <si>
    <t>\\WEBIMG01\HSIPPRD$\2012\ODOT_SCANS\201280670941816000.TIF</t>
  </si>
  <si>
    <t>http://hsip.dot.state.oh.us/report/?docnbr=20128121114</t>
  </si>
  <si>
    <t>\\WEBIMG01\HSIPPRD$\2012\ODOT_SCANS\201281211141816000.TIF</t>
  </si>
  <si>
    <t>http://hsip.dot.state.oh.us/report/?docnbr=20128131364</t>
  </si>
  <si>
    <t>\\WEBIMG01\HSIPPRD$\2012\ODOT_SCANS\201281313641816000.TIF</t>
  </si>
  <si>
    <t>CR0309</t>
  </si>
  <si>
    <t>http://hsip.dot.state.oh.us/report/?docnbr=20118054613</t>
  </si>
  <si>
    <t>\\WEBIMG01\HSIPPRD$\2011\ODOT_SCANS\201180546131816000.TIF</t>
  </si>
  <si>
    <t>http://hsip.dot.state.oh.us/report/?docnbr=20154010424</t>
  </si>
  <si>
    <t>\\WEBIMG01\HSIPPRD$\2015\ODPS_SCANS\201540104241816000.PDF</t>
  </si>
  <si>
    <t>http://hsip.dot.state.oh.us/report/?docnbr=20144037874</t>
  </si>
  <si>
    <t>\\WEBIMG01\HSIPPRD$\2014\ODPS_SCANS\201440378741816000.PDF</t>
  </si>
  <si>
    <t>25TH</t>
  </si>
  <si>
    <t>http://hsip.dot.state.oh.us/report/?docnbr=20154004517</t>
  </si>
  <si>
    <t>\\WEBIMG01\HSIPPRD$\2015\ODPS_SCANS\201540045171816000.PDF</t>
  </si>
  <si>
    <t>http://hsip.dot.state.oh.us/report/?docnbr=20154023364</t>
  </si>
  <si>
    <t>\\WEBIMG01\HSIPPRD$\2015\ODPS_SCANS\201540233641816000.PDF</t>
  </si>
  <si>
    <t>http://hsip.dot.state.oh.us/report/?docnbr=20154023495</t>
  </si>
  <si>
    <t>\\WEBIMG01\HSIPPRD$\2015\ODPS_SCANS\201540234951816000.PDF</t>
  </si>
  <si>
    <t>62ND</t>
  </si>
  <si>
    <t>http://hsip.dot.state.oh.us/report/?docnbr=20154023503</t>
  </si>
  <si>
    <t>\\WEBIMG01\HSIPPRD$\2015\ODPS_SCANS\201540235031816000.PDF</t>
  </si>
  <si>
    <t>WENTWORTH</t>
  </si>
  <si>
    <t>http://hsip.dot.state.oh.us/report/?docnbr=20154024120</t>
  </si>
  <si>
    <t>\\WEBIMG01\HSIPPRD$\2015\ODPS_SCANS\201540241201816000.PDF</t>
  </si>
  <si>
    <t>LAWNE</t>
  </si>
  <si>
    <t>http://hsip.dot.state.oh.us/report/?docnbr=20154024133</t>
  </si>
  <si>
    <t>\\WEBIMG01\HSIPPRD$\2015\ODPS_SCANS\201540241331816000.PDF</t>
  </si>
  <si>
    <t>http://hsip.dot.state.oh.us/report/?docnbr=20154024178</t>
  </si>
  <si>
    <t>\\WEBIMG01\HSIPPRD$\2015\ODPS_SCANS\201540241781816000.PDF</t>
  </si>
  <si>
    <t>http://hsip.dot.state.oh.us/report/?docnbr=20128117203</t>
  </si>
  <si>
    <t>\\WEBIMG01\HSIPPRD$\2012\ODOT_SCANS\201281172031816000.TIF</t>
  </si>
  <si>
    <t>http://hsip.dot.state.oh.us/report/?docnbr=20128117272</t>
  </si>
  <si>
    <t>\\WEBIMG01\HSIPPRD$\2012\ODOT_SCANS\201281172721816000.TIF</t>
  </si>
  <si>
    <t>http://hsip.dot.state.oh.us/report/?docnbr=20124017155</t>
  </si>
  <si>
    <t>\\WEBIMG01\HSIPPRD$\2012\ODPS_SCANS\201240171551816000.PDF</t>
  </si>
  <si>
    <t>http://hsip.dot.state.oh.us/report/?docnbr=20124023089</t>
  </si>
  <si>
    <t>\\WEBIMG01\HSIPPRD$\2012\ODPS_SCANS\201240230891816000.PDF</t>
  </si>
  <si>
    <t>CCUYCR00741**C</t>
  </si>
  <si>
    <t>CR0741</t>
  </si>
  <si>
    <t>MARGINAL</t>
  </si>
  <si>
    <t>http://hsip.dot.state.oh.us/report/?docnbr=20124023334</t>
  </si>
  <si>
    <t>\\WEBIMG01\HSIPPRD$\2012\ODPS_SCANS\201240233341816000.PDF</t>
  </si>
  <si>
    <t>http://hsip.dot.state.oh.us/report/?docnbr=20128052504</t>
  </si>
  <si>
    <t>\\WEBIMG01\HSIPPRD$\2012\ODOT_SCANS\201280525041816000.TIF</t>
  </si>
  <si>
    <t>http://hsip.dot.state.oh.us/report/?docnbr=20118100913</t>
  </si>
  <si>
    <t>\\WEBIMG01\HSIPPRD$\2011\ODOT_SCANS\201181009131816000.TIF</t>
  </si>
  <si>
    <t>http://hsip.dot.state.oh.us/report/?docnbr=20118101252</t>
  </si>
  <si>
    <t>\\WEBIMG01\HSIPPRD$\2011\ODOT_SCANS\201181012521816000.TIF</t>
  </si>
  <si>
    <t>http://hsip.dot.state.oh.us/report/?docnbr=20118103864</t>
  </si>
  <si>
    <t>\\WEBIMG01\HSIPPRD$\2011\ODOT_SCANS\201181038641816000.TIF</t>
  </si>
  <si>
    <t>http://hsip.dot.state.oh.us/report/?docnbr=20154012637</t>
  </si>
  <si>
    <t>\\WEBIMG01\HSIPPRD$\2015\ODPS_SCANS\201540126371816000.PDF</t>
  </si>
  <si>
    <t>http://hsip.dot.state.oh.us/report/?docnbr=20118108630</t>
  </si>
  <si>
    <t>\\WEBIMG01\HSIPPRD$\2011\ODOT_SCANS\201181086301816000.TIF</t>
  </si>
  <si>
    <t>http://hsip.dot.state.oh.us/report/?docnbr=20118108657</t>
  </si>
  <si>
    <t>\\WEBIMG01\HSIPPRD$\2011\ODOT_SCANS\201181086571816000.TIF</t>
  </si>
  <si>
    <t>http://hsip.dot.state.oh.us/report/?docnbr=20154015022</t>
  </si>
  <si>
    <t>\\WEBIMG01\HSIPPRD$\2015\ODPS_SCANS\201540150221816000.PDF</t>
  </si>
  <si>
    <t>http://hsip.dot.state.oh.us/report/?docnbr=20154016484</t>
  </si>
  <si>
    <t>\\WEBIMG01\HSIPPRD$\2015\ODPS_SCANS\201540164841816000.PDF</t>
  </si>
  <si>
    <t>E 6TH ST</t>
  </si>
  <si>
    <t>http://hsip.dot.state.oh.us/report/?docnbr=20154029595</t>
  </si>
  <si>
    <t>\\WEBIMG01\HSIPPRD$\2015\ODPS_SCANS\201540295951816000.PDF</t>
  </si>
  <si>
    <t>http://hsip.dot.state.oh.us/report/?docnbr=20154029852</t>
  </si>
  <si>
    <t>\\WEBIMG01\HSIPPRD$\2015\ODPS_SCANS\201540298521816000.PDF</t>
  </si>
  <si>
    <t>53RD</t>
  </si>
  <si>
    <t>http://hsip.dot.state.oh.us/report/?docnbr=20154030783</t>
  </si>
  <si>
    <t>\\WEBIMG01\HSIPPRD$\2015\ODPS_SCANS\201540307831816000.PDF</t>
  </si>
  <si>
    <t>US42</t>
  </si>
  <si>
    <t>http://hsip.dot.state.oh.us/report/?docnbr=20154031791</t>
  </si>
  <si>
    <t>\\WEBIMG01\HSIPPRD$\2015\ODPS_SCANS\201540317911816000.PDF</t>
  </si>
  <si>
    <t>Stopped Or Parked Illegally</t>
  </si>
  <si>
    <t>http://hsip.dot.state.oh.us/report/?docnbr=20154031873</t>
  </si>
  <si>
    <t>\\WEBIMG01\HSIPPRD$\2015\ODPS_SCANS\201540318731816000.PDF</t>
  </si>
  <si>
    <t>43RD</t>
  </si>
  <si>
    <t>http://hsip.dot.state.oh.us/report/?docnbr=20154036864</t>
  </si>
  <si>
    <t>\\WEBIMG01\HSIPPRD$\2015\ODPS_SCANS\201540368641816000.PDF</t>
  </si>
  <si>
    <t>http://hsip.dot.state.oh.us/report/?docnbr=20154037045</t>
  </si>
  <si>
    <t>\\WEBIMG01\HSIPPRD$\2015\ODPS_SCANS\201540370451816000.PDF</t>
  </si>
  <si>
    <t>http://hsip.dot.state.oh.us/report/?docnbr=20134035373</t>
  </si>
  <si>
    <t>\\WEBIMG01\HSIPPRD$\2013\ODPS_SCANS\201340353731816000.PDF</t>
  </si>
  <si>
    <t>http://hsip.dot.state.oh.us/report/?docnbr=20154018227</t>
  </si>
  <si>
    <t>\\WEBIMG01\HSIPPRD$\2015\ODPS_SCANS\201540182271816000.PDF</t>
  </si>
  <si>
    <t>CCUYCR00037**C</t>
  </si>
  <si>
    <t>http://hsip.dot.state.oh.us/report/?docnbr=20154018237</t>
  </si>
  <si>
    <t>Posted Speed 26-30</t>
  </si>
  <si>
    <t>\\WEBIMG01\HSIPPRD$\2015\ODPS_SCANS\201540182371816000.PDF</t>
  </si>
  <si>
    <t>http://hsip.dot.state.oh.us/report/?docnbr=20154018430</t>
  </si>
  <si>
    <t>\\WEBIMG01\HSIPPRD$\2015\ODPS_SCANS\201540184301816000.PDF</t>
  </si>
  <si>
    <t>http://hsip.dot.state.oh.us/report/?docnbr=20154018446</t>
  </si>
  <si>
    <t>\\WEBIMG01\HSIPPRD$\2015\ODPS_SCANS\201540184461816000.PDF</t>
  </si>
  <si>
    <t>http://hsip.dot.state.oh.us/report/?docnbr=20154018471</t>
  </si>
  <si>
    <t>\\WEBIMG01\HSIPPRD$\2015\ODPS_SCANS\201540184711816000.PDF</t>
  </si>
  <si>
    <t>http://hsip.dot.state.oh.us/report/?docnbr=20154018563</t>
  </si>
  <si>
    <t>\\WEBIMG01\HSIPPRD$\2015\ODPS_SCANS\201540185631816000.PDF</t>
  </si>
  <si>
    <t>15-1389</t>
  </si>
  <si>
    <t>69TH</t>
  </si>
  <si>
    <t>http://hsip.dot.state.oh.us/report/?docnbr=20154018715</t>
  </si>
  <si>
    <t>\\WEBIMG01\HSIPPRD$\2015\ODPS_SCANS\201540187151816000.PDF</t>
  </si>
  <si>
    <t>http://hsip.dot.state.oh.us/report/?docnbr=20154018875</t>
  </si>
  <si>
    <t>\\WEBIMG01\HSIPPRD$\2015\ODPS_SCANS\201540188751816000.PDF</t>
  </si>
  <si>
    <t>http://hsip.dot.state.oh.us/report/?docnbr=20154019265</t>
  </si>
  <si>
    <t>\\WEBIMG01\HSIPPRD$\2015\ODPS_SCANS\201540192651816000.PDF</t>
  </si>
  <si>
    <t>http://hsip.dot.state.oh.us/report/?docnbr=20134038741</t>
  </si>
  <si>
    <t>\\WEBIMG01\HSIPPRD$\2013\ODPS_SCANS\201340387411816000.PDF</t>
  </si>
  <si>
    <t>http://hsip.dot.state.oh.us/report/?docnbr=20124019467</t>
  </si>
  <si>
    <t>\\WEBIMG01\HSIPPRD$\2012\ODPS_SCANS\201240194671816000.PDF</t>
  </si>
  <si>
    <t>http://hsip.dot.state.oh.us/report/?docnbr=20154022100</t>
  </si>
  <si>
    <t>\\WEBIMG01\HSIPPRD$\2015\ODPS_SCANS\201540221001816000.PDF</t>
  </si>
  <si>
    <t>http://hsip.dot.state.oh.us/report/?docnbr=20134046350</t>
  </si>
  <si>
    <t>\\WEBIMG01\HSIPPRD$\2013\ODPS_SCANS\201340463501816000.PDF</t>
  </si>
  <si>
    <t>http://hsip.dot.state.oh.us/report/?docnbr=20134046449</t>
  </si>
  <si>
    <t>\\WEBIMG01\HSIPPRD$\2013\ODPS_SCANS\201340464491816000.PDF</t>
  </si>
  <si>
    <t>http://hsip.dot.state.oh.us/report/?docnbr=20124010399</t>
  </si>
  <si>
    <t>\\WEBIMG01\HSIPPRD$\2012\ODOT_SCANS\20124010399.PDF</t>
  </si>
  <si>
    <t>http://hsip.dot.state.oh.us/report/?docnbr=20118131492</t>
  </si>
  <si>
    <t>\\WEBIMG01\HSIPPRD$\2011\ODOT_SCANS\201181314921816000.TIF</t>
  </si>
  <si>
    <t>46TH</t>
  </si>
  <si>
    <t>3145 W 46T</t>
  </si>
  <si>
    <t>http://hsip.dot.state.oh.us/report/?docnbr=20144014980</t>
  </si>
  <si>
    <t>\\WEBIMG01\HSIPPRD$\2014\ODPS_SCANS\201440149801816000.PDF</t>
  </si>
  <si>
    <t>80TH</t>
  </si>
  <si>
    <t>http://hsip.dot.state.oh.us/report/?docnbr=20144028806</t>
  </si>
  <si>
    <t>\\WEBIMG01\HSIPPRD$\2014\ODPS_SCANS\201440288061816000.PDF</t>
  </si>
  <si>
    <t>http://hsip.dot.state.oh.us/report/?docnbr=20144035164</t>
  </si>
  <si>
    <t>\\WEBIMG01\HSIPPRD$\2014\ODPS_SCANS\201440351641816000.PDF</t>
  </si>
  <si>
    <t>US6</t>
  </si>
  <si>
    <t>http://hsip.dot.state.oh.us/report/?docnbr=20144035202</t>
  </si>
  <si>
    <t>\\WEBIMG01\HSIPPRD$\2014\ODPS_SCANS\201440352021816000.PDF</t>
  </si>
  <si>
    <t>SWIFT</t>
  </si>
  <si>
    <t>http://hsip.dot.state.oh.us/report/?docnbr=20144035693</t>
  </si>
  <si>
    <t>\\WEBIMG01\HSIPPRD$\2014\ODPS_SCANS\201440356931816000.PDF</t>
  </si>
  <si>
    <t>http://hsip.dot.state.oh.us/report/?docnbr=20144035718</t>
  </si>
  <si>
    <t>\\WEBIMG01\HSIPPRD$\2014\ODPS_SCANS\201440357181816000.PDF</t>
  </si>
  <si>
    <t>http://hsip.dot.state.oh.us/report/?docnbr=20144036042</t>
  </si>
  <si>
    <t>\\WEBIMG01\HSIPPRD$\2014\ODPS_SCANS\201440360421816000.PDF</t>
  </si>
  <si>
    <t>http://hsip.dot.state.oh.us/report/?docnbr=20144036124</t>
  </si>
  <si>
    <t>\\WEBIMG01\HSIPPRD$\2014\ODPS_SCANS\201440361241816000.PDF</t>
  </si>
  <si>
    <t>W 106</t>
  </si>
  <si>
    <t>http://hsip.dot.state.oh.us/report/?docnbr=20144040221</t>
  </si>
  <si>
    <t>\\WEBIMG01\HSIPPRD$\2014\ODPS_SCANS\201440402211816000.PDF</t>
  </si>
  <si>
    <t>http://hsip.dot.state.oh.us/report/?docnbr=20144044486</t>
  </si>
  <si>
    <t>\\WEBIMG01\HSIPPRD$\2014\ODPS_SCANS\201440444861816000.PDF</t>
  </si>
  <si>
    <t>http://hsip.dot.state.oh.us/report/?docnbr=20124009488</t>
  </si>
  <si>
    <t>\\WEBIMG01\HSIPPRD$\2012\ODOT_SCANS\20124009488.PDF</t>
  </si>
  <si>
    <t>http://hsip.dot.state.oh.us/report/?docnbr=20144046186</t>
  </si>
  <si>
    <t>\\WEBIMG01\HSIPPRD$\2014\ODPS_SCANS\201440461861816000.PDF</t>
  </si>
  <si>
    <t>http://hsip.dot.state.oh.us/report/?docnbr=20118119516</t>
  </si>
  <si>
    <t>\\WEBIMG01\HSIPPRD$\2011\ODOT_SCANS\201181195161816000.TIF</t>
  </si>
  <si>
    <t>http://hsip.dot.state.oh.us/report/?docnbr=20118067570</t>
  </si>
  <si>
    <t>\\WEBIMG01\HSIPPRD$\2011\ODOT_SCANS\201180675701816000.TIF</t>
  </si>
  <si>
    <t>http://hsip.dot.state.oh.us/report/?docnbr=20134024983</t>
  </si>
  <si>
    <t>\\WEBIMG01\HSIPPRD$\2013\ODPS_SCANS\201340249831816000.PDF</t>
  </si>
  <si>
    <t>COLLEGE</t>
  </si>
  <si>
    <t>http://hsip.dot.state.oh.us/report/?docnbr=20144009570</t>
  </si>
  <si>
    <t>\\WEBIMG01\HSIPPRD$\2014\ODPS_SCANS\201440095701816000.PDF</t>
  </si>
  <si>
    <t>http://hsip.dot.state.oh.us/report/?docnbr=20118085969</t>
  </si>
  <si>
    <t>\\WEBIMG01\HSIPPRD$\2011\ODOT_SCANS\201180859691816000.TIF</t>
  </si>
  <si>
    <t>http://hsip.dot.state.oh.us/report/?docnbr=20118086009</t>
  </si>
  <si>
    <t>\\WEBIMG01\HSIPPRD$\2011\ODOT_SCANS\201180860091816000.TIF</t>
  </si>
  <si>
    <t>http://hsip.dot.state.oh.us/report/?docnbr=20118086862</t>
  </si>
  <si>
    <t>\\WEBIMG01\HSIPPRD$\2011\ODOT_SCANS\201180868621816000.TIF</t>
  </si>
  <si>
    <t>http://hsip.dot.state.oh.us/report/?docnbr=20118089945</t>
  </si>
  <si>
    <t>\\WEBIMG01\HSIPPRD$\2011\ODOT_SCANS\201180899451816000.TIF</t>
  </si>
  <si>
    <t>http://hsip.dot.state.oh.us/report/?docnbr=20128046141</t>
  </si>
  <si>
    <t>\\WEBIMG01\HSIPPRD$\2012\ODOT_SCANS\201280461411816000.TIF</t>
  </si>
  <si>
    <t>http://hsip.dot.state.oh.us/report/?docnbr=20128037006</t>
  </si>
  <si>
    <t>\\WEBIMG01\HSIPPRD$\2012\ODOT_SCANS\201280370061816000.TIF</t>
  </si>
  <si>
    <t>http://hsip.dot.state.oh.us/report/?docnbr=20118042790</t>
  </si>
  <si>
    <t>\\WEBIMG01\HSIPPRD$\2011\ODOT_SCANS\201180427901816000.TIF</t>
  </si>
  <si>
    <t>http://hsip.dot.state.oh.us/report/?docnbr=20128037762</t>
  </si>
  <si>
    <t>\\WEBIMG01\HSIPPRD$\2012\ODOT_SCANS\201280377621816000.TIF</t>
  </si>
  <si>
    <t>http://hsip.dot.state.oh.us/report/?docnbr=20128042293</t>
  </si>
  <si>
    <t>\\WEBIMG01\HSIPPRD$\2012\ODOT_SCANS\201280422931816000.TIF</t>
  </si>
  <si>
    <t>http://hsip.dot.state.oh.us/report/?docnbr=20118093790</t>
  </si>
  <si>
    <t>\\WEBIMG01\HSIPPRD$\2011\ODOT_SCANS\201180937901816000.TIF</t>
  </si>
  <si>
    <t>http://hsip.dot.state.oh.us/report/?docnbr=20118093842</t>
  </si>
  <si>
    <t>\\WEBIMG01\HSIPPRD$\2011\ODOT_SCANS\201180938421816000.TIF</t>
  </si>
  <si>
    <t>http://hsip.dot.state.oh.us/report/?docnbr=20118135027</t>
  </si>
  <si>
    <t>\\WEBIMG01\HSIPPRD$\2011\ODOT_SCANS\201181350271816000.TIF</t>
  </si>
  <si>
    <t>http://hsip.dot.state.oh.us/report/?docnbr=20118135263</t>
  </si>
  <si>
    <t>\\WEBIMG01\HSIPPRD$\2011\ODOT_SCANS\201181352631816000.TIF</t>
  </si>
  <si>
    <t>SCUYIR00071**C</t>
  </si>
  <si>
    <t>IR0071R</t>
  </si>
  <si>
    <t>http://hsip.dot.state.oh.us/report/?docnbr=20118135297</t>
  </si>
  <si>
    <t>\\WEBIMG01\HSIPPRD$\2011\ODOT_SCANS\201181352971816000.TIF</t>
  </si>
  <si>
    <t>http://hsip.dot.state.oh.us/report/?docnbr=20118136953</t>
  </si>
  <si>
    <t>\\WEBIMG01\HSIPPRD$\2011\ODOT_SCANS\201181369531816000.TIF</t>
  </si>
  <si>
    <t>http://hsip.dot.state.oh.us/report/?docnbr=20118137037</t>
  </si>
  <si>
    <t>\\WEBIMG01\HSIPPRD$\2011\ODOT_SCANS\201181370371816000.TIF</t>
  </si>
  <si>
    <t>http://hsip.dot.state.oh.us/report/?docnbr=20118137156</t>
  </si>
  <si>
    <t>\\WEBIMG01\HSIPPRD$\2011\ODOT_SCANS\201181371561816000.TIF</t>
  </si>
  <si>
    <t>http://hsip.dot.state.oh.us/report/?docnbr=20118137363</t>
  </si>
  <si>
    <t>\\WEBIMG01\HSIPPRD$\2011\ODOT_SCANS\201181373631816000.TIF</t>
  </si>
  <si>
    <t>http://hsip.dot.state.oh.us/report/?docnbr=20118137454</t>
  </si>
  <si>
    <t>\\WEBIMG01\HSIPPRD$\2011\ODOT_SCANS\201181374541816000.TIF</t>
  </si>
  <si>
    <t>http://hsip.dot.state.oh.us/report/?docnbr=20118137457</t>
  </si>
  <si>
    <t>\\WEBIMG01\HSIPPRD$\2011\ODOT_SCANS\201181374571816000.TIF</t>
  </si>
  <si>
    <t>http://hsip.dot.state.oh.us/report/?docnbr=20118138257</t>
  </si>
  <si>
    <t>\\WEBIMG01\HSIPPRD$\2011\ODOT_SCANS\201181382571816000.TIF</t>
  </si>
  <si>
    <t>http://hsip.dot.state.oh.us/report/?docnbr=20134009862</t>
  </si>
  <si>
    <t>\\WEBIMG01\HSIPPRD$\2013\ODPS_SCANS\201340098621816000.PDF</t>
  </si>
  <si>
    <t>CS0104TH</t>
  </si>
  <si>
    <t>http://hsip.dot.state.oh.us/report/?docnbr=20118110209</t>
  </si>
  <si>
    <t>\\WEBIMG01\HSIPPRD$\2011\ODOT_SCANS\201181102091816000.TIF</t>
  </si>
  <si>
    <t>http://hsip.dot.state.oh.us/report/?docnbr=20118110614</t>
  </si>
  <si>
    <t>\\WEBIMG01\HSIPPRD$\2011\ODOT_SCANS\201181106141816000.TIF</t>
  </si>
  <si>
    <t>http://hsip.dot.state.oh.us/report/?docnbr=20118110618</t>
  </si>
  <si>
    <t>\\WEBIMG01\HSIPPRD$\2011\ODOT_SCANS\201181106181816000.TIF</t>
  </si>
  <si>
    <t>http://hsip.dot.state.oh.us/report/?docnbr=20118111165</t>
  </si>
  <si>
    <t>\\WEBIMG01\HSIPPRD$\2011\ODOT_SCANS\201181111651816000.TIF</t>
  </si>
  <si>
    <t>http://hsip.dot.state.oh.us/report/?docnbr=20118111950</t>
  </si>
  <si>
    <t>\\WEBIMG01\HSIPPRD$\2011\ODOT_SCANS\201181119501816000.TIF</t>
  </si>
  <si>
    <t>http://hsip.dot.state.oh.us/report/?docnbr=20134028877</t>
  </si>
  <si>
    <t>\\WEBIMG01\HSIPPRD$\2013\ODPS_SCANS\201340288771816000.PDF</t>
  </si>
  <si>
    <t>http://hsip.dot.state.oh.us/report/?docnbr=20118113880</t>
  </si>
  <si>
    <t>\\WEBIMG01\HSIPPRD$\2011\ODOT_SCANS\201181138801816000.TIF</t>
  </si>
  <si>
    <t>http://hsip.dot.state.oh.us/report/?docnbr=20118114588</t>
  </si>
  <si>
    <t>\\WEBIMG01\HSIPPRD$\2011\ODOT_SCANS\201181145881816000.TIF</t>
  </si>
  <si>
    <t>http://hsip.dot.state.oh.us/report/?docnbr=20118114677</t>
  </si>
  <si>
    <t>\\WEBIMG01\HSIPPRD$\2011\ODOT_SCANS\201181146771816000.TIF</t>
  </si>
  <si>
    <t>http://hsip.dot.state.oh.us/report/?docnbr=20128051620</t>
  </si>
  <si>
    <t>\\WEBIMG01\HSIPPRD$\2012\ODOT_SCANS\201280516201816000.TIF</t>
  </si>
  <si>
    <t>http://hsip.dot.state.oh.us/report/?docnbr=20128051629</t>
  </si>
  <si>
    <t>\\WEBIMG01\HSIPPRD$\2012\ODOT_SCANS\201280516291816000.TIF</t>
  </si>
  <si>
    <t>http://hsip.dot.state.oh.us/report/?docnbr=20144025628</t>
  </si>
  <si>
    <t>\\WEBIMG01\HSIPPRD$\2014\ODPS_SCANS\201440256281816000.PDF</t>
  </si>
  <si>
    <t>METROHEALT</t>
  </si>
  <si>
    <t>http://hsip.dot.state.oh.us/report/?docnbr=20144025856</t>
  </si>
  <si>
    <t>\\WEBIMG01\HSIPPRD$\2014\ODPS_SCANS\201440258561816000.PDF</t>
  </si>
  <si>
    <t>http://hsip.dot.state.oh.us/report/?docnbr=20144026294</t>
  </si>
  <si>
    <t>\\WEBIMG01\HSIPPRD$\2014\ODPS_SCANS\201440262941816000.PDF</t>
  </si>
  <si>
    <t>http://hsip.dot.state.oh.us/report/?docnbr=20144026299</t>
  </si>
  <si>
    <t>\\WEBIMG01\HSIPPRD$\2014\ODPS_SCANS\201440262991816000.PDF</t>
  </si>
  <si>
    <t>http://hsip.dot.state.oh.us/report/?docnbr=20144026549</t>
  </si>
  <si>
    <t>\\WEBIMG01\HSIPPRD$\2014\ODPS_SCANS\201440265491816000.PDF</t>
  </si>
  <si>
    <t>http://hsip.dot.state.oh.us/report/?docnbr=20144032385</t>
  </si>
  <si>
    <t>\\WEBIMG01\HSIPPRD$\2014\ODPS_SCANS\201440323851816000.PDF</t>
  </si>
  <si>
    <t>BOLIVAR</t>
  </si>
  <si>
    <t>http://hsip.dot.state.oh.us/report/?docnbr=20144032582</t>
  </si>
  <si>
    <t>\\WEBIMG01\HSIPPRD$\2014\ODPS_SCANS\201440325821816000.PDF</t>
  </si>
  <si>
    <t>86TH</t>
  </si>
  <si>
    <t>http://hsip.dot.state.oh.us/report/?docnbr=20144032685</t>
  </si>
  <si>
    <t>\\WEBIMG01\HSIPPRD$\2014\ODPS_SCANS\201440326851816000.PDF</t>
  </si>
  <si>
    <t>http://hsip.dot.state.oh.us/report/?docnbr=20144033417</t>
  </si>
  <si>
    <t>\\WEBIMG01\HSIPPRD$\2014\ODPS_SCANS\201440334171816000.PDF</t>
  </si>
  <si>
    <t>http://hsip.dot.state.oh.us/report/?docnbr=20144033587</t>
  </si>
  <si>
    <t>\\WEBIMG01\HSIPPRD$\2014\ODPS_SCANS\201440335871816000.PDF</t>
  </si>
  <si>
    <t>http://hsip.dot.state.oh.us/report/?docnbr=20144034299</t>
  </si>
  <si>
    <t>\\WEBIMG01\HSIPPRD$\2014\ODPS_SCANS\201440342991816000.PDF</t>
  </si>
  <si>
    <t>http://hsip.dot.state.oh.us/report/?docnbr=20144034329</t>
  </si>
  <si>
    <t>\\WEBIMG01\HSIPPRD$\2014\ODPS_SCANS\201440343291816000.PDF</t>
  </si>
  <si>
    <t>http://hsip.dot.state.oh.us/report/?docnbr=20128029420</t>
  </si>
  <si>
    <t>\\WEBIMG01\HSIPPRD$\2012\ODOT_SCANS\201280294201816000.TIF</t>
  </si>
  <si>
    <t>WALWORTH</t>
  </si>
  <si>
    <t>http://hsip.dot.state.oh.us/report/?docnbr=20128029578</t>
  </si>
  <si>
    <t>\\WEBIMG01\HSIPPRD$\2012\ODOT_SCANS\201280295781816000.TIF</t>
  </si>
  <si>
    <t>http://hsip.dot.state.oh.us/report/?docnbr=20144016231</t>
  </si>
  <si>
    <t>\\WEBIMG01\HSIPPRD$\2014\ODPS_SCANS\201440162311816000.PDF</t>
  </si>
  <si>
    <t>http://hsip.dot.state.oh.us/report/?docnbr=20144016319</t>
  </si>
  <si>
    <t>\\WEBIMG01\HSIPPRD$\2014\ODPS_SCANS\201440163191816000.PDF</t>
  </si>
  <si>
    <t>98TH</t>
  </si>
  <si>
    <t>http://hsip.dot.state.oh.us/report/?docnbr=20144016787</t>
  </si>
  <si>
    <t>\\WEBIMG01\HSIPPRD$\2014\ODPS_SCANS\201440167871816000.PDF</t>
  </si>
  <si>
    <t>http://hsip.dot.state.oh.us/report/?docnbr=20144030868</t>
  </si>
  <si>
    <t>\\WEBIMG01\HSIPPRD$\2014\ODPS_SCANS\201440308681816000.PDF</t>
  </si>
  <si>
    <t>http://hsip.dot.state.oh.us/report/?docnbr=20144030914</t>
  </si>
  <si>
    <t>\\WEBIMG01\HSIPPRD$\2014\ODPS_SCANS\201440309141816000.PDF</t>
  </si>
  <si>
    <t>http://hsip.dot.state.oh.us/report/?docnbr=20144030940</t>
  </si>
  <si>
    <t>\\WEBIMG01\HSIPPRD$\2014\ODPS_SCANS\201440309401816000.PDF</t>
  </si>
  <si>
    <t>http://hsip.dot.state.oh.us/report/?docnbr=20144030976</t>
  </si>
  <si>
    <t>\\WEBIMG01\HSIPPRD$\2014\ODPS_SCANS\201440309761816000.PDF</t>
  </si>
  <si>
    <t>http://hsip.dot.state.oh.us/report/?docnbr=20144036946</t>
  </si>
  <si>
    <t>\\WEBIMG01\HSIPPRD$\2014\ODPS_SCANS\201440369461816000.PDF</t>
  </si>
  <si>
    <t>http://hsip.dot.state.oh.us/report/?docnbr=20134014991</t>
  </si>
  <si>
    <t>\\WEBIMG01\HSIPPRD$\2013\ODPS_SCANS\201340149911816000.PDF</t>
  </si>
  <si>
    <t>http://hsip.dot.state.oh.us/report/?docnbr=20134034253</t>
  </si>
  <si>
    <t>\\WEBIMG01\HSIPPRD$\2013\ODPS_SCANS\201340342531816000.PDF</t>
  </si>
  <si>
    <t>http://hsip.dot.state.oh.us/report/?docnbr=20134034254</t>
  </si>
  <si>
    <t>\\WEBIMG01\HSIPPRD$\2013\ODPS_SCANS\201340342541816000.PDF</t>
  </si>
  <si>
    <t>http://hsip.dot.state.oh.us/report/?docnbr=20134019304</t>
  </si>
  <si>
    <t>\\WEBIMG01\HSIPPRD$\2013\ODPS_SCANS\201340193041816000.PDF</t>
  </si>
  <si>
    <t>http://hsip.dot.state.oh.us/report/?docnbr=20134032669</t>
  </si>
  <si>
    <t>\\WEBIMG01\HSIPPRD$\2013\ODPS_SCANS\201340326691816000.PDF</t>
  </si>
  <si>
    <t>On Ramp</t>
  </si>
  <si>
    <t>http://hsip.dot.state.oh.us/report/?docnbr=20134032776</t>
  </si>
  <si>
    <t>\\WEBIMG01\HSIPPRD$\2013\ODPS_SCANS\201340327761816000.PDF</t>
  </si>
  <si>
    <t>http://hsip.dot.state.oh.us/report/?docnbr=20118130906</t>
  </si>
  <si>
    <t>\\WEBIMG01\HSIPPRD$\2011\ODOT_SCANS\201181309061816000.TIF</t>
  </si>
  <si>
    <t>http://hsip.dot.state.oh.us/report/?docnbr=20134036331</t>
  </si>
  <si>
    <t>\\WEBIMG01\HSIPPRD$\2013\ODPS_SCANS\201340363311816000.PDF</t>
  </si>
  <si>
    <t>http://hsip.dot.state.oh.us/report/?docnbr=20134036495</t>
  </si>
  <si>
    <t>\\WEBIMG01\HSIPPRD$\2013\ODPS_SCANS\201340364951816000.PDF</t>
  </si>
  <si>
    <t>http://hsip.dot.state.oh.us/report/?docnbr=20134037056</t>
  </si>
  <si>
    <t>\\WEBIMG01\HSIPPRD$\2013\ODPS_SCANS\201340370561816000.PDF</t>
  </si>
  <si>
    <t>EICHORN</t>
  </si>
  <si>
    <t>47TH</t>
  </si>
  <si>
    <t>http://hsip.dot.state.oh.us/report/?docnbr=20134037139</t>
  </si>
  <si>
    <t>\\WEBIMG01\HSIPPRD$\2013\ODPS_SCANS\201340371391816000.PDF</t>
  </si>
  <si>
    <t>http://hsip.dot.state.oh.us/report/?docnbr=20134037141</t>
  </si>
  <si>
    <t>\\WEBIMG01\HSIPPRD$\2013\ODPS_SCANS\201340371411816000.PDF</t>
  </si>
  <si>
    <t>http://hsip.dot.state.oh.us/report/?docnbr=20134041315</t>
  </si>
  <si>
    <t>\\WEBIMG01\HSIPPRD$\2013\ODPS_SCANS\201340413151816000.PDF</t>
  </si>
  <si>
    <t>http://hsip.dot.state.oh.us/report/?docnbr=20134043234</t>
  </si>
  <si>
    <t>\\WEBIMG01\HSIPPRD$\2013\ODPS_SCANS\201340432341816000.PDF</t>
  </si>
  <si>
    <t>http://hsip.dot.state.oh.us/report/?docnbr=20134043715</t>
  </si>
  <si>
    <t>\\WEBIMG01\HSIPPRD$\2013\ODPS_SCANS\201340437151816000.PDF</t>
  </si>
  <si>
    <t>http://hsip.dot.state.oh.us/report/?docnbr=20134043890</t>
  </si>
  <si>
    <t>\\WEBIMG01\HSIPPRD$\2013\ODPS_SCANS\201340438901816000.PDF</t>
  </si>
  <si>
    <t>http://hsip.dot.state.oh.us/report/?docnbr=20134044683</t>
  </si>
  <si>
    <t>\\WEBIMG01\HSIPPRD$\2013\ODPS_SCANS\201340446831816000.PDF</t>
  </si>
  <si>
    <t>http://hsip.dot.state.oh.us/report/?docnbr=20134050572</t>
  </si>
  <si>
    <t>\\WEBIMG01\HSIPPRD$\2013\ODPS_SCANS\201340505721816000.PDF</t>
  </si>
  <si>
    <t>US20</t>
  </si>
  <si>
    <t>http://hsip.dot.state.oh.us/report/?docnbr=20134052308</t>
  </si>
  <si>
    <t>\\WEBIMG01\HSIPPRD$\2013\ODPS_SCANS\201340523081816000.PDF</t>
  </si>
  <si>
    <t>http://hsip.dot.state.oh.us/report/?docnbr=20134052980</t>
  </si>
  <si>
    <t>\\WEBIMG01\HSIPPRD$\2013\ODPS_SCANS\201340529801816000.PDF</t>
  </si>
  <si>
    <t>http://hsip.dot.state.oh.us/report/?docnbr=20134056983</t>
  </si>
  <si>
    <t>\\WEBIMG01\HSIPPRD$\2013\ODPS_SCANS\201340569831816000.PDF</t>
  </si>
  <si>
    <t>http://hsip.dot.state.oh.us/report/?docnbr=20134057210</t>
  </si>
  <si>
    <t>\\WEBIMG01\HSIPPRD$\2013\ODPS_SCANS\201340572101816000.PDF</t>
  </si>
  <si>
    <t>http://hsip.dot.state.oh.us/report/?docnbr=20134066216</t>
  </si>
  <si>
    <t>\\WEBIMG01\HSIPPRD$\2013\ODPS_SCANS\201340662161816000.PDF</t>
  </si>
  <si>
    <t>http://hsip.dot.state.oh.us/report/?docnbr=20134074220</t>
  </si>
  <si>
    <t>http://hsip.dot.state.oh.us/report/?docnbr=20134049523</t>
  </si>
  <si>
    <t>\\WEBIMG01\HSIPPRD$\2013\ODPS_SCANS\201340495231816000.PDF</t>
  </si>
  <si>
    <t>http://hsip.dot.state.oh.us/report/?docnbr=20134049526</t>
  </si>
  <si>
    <t>\\WEBIMG01\HSIPPRD$\2013\ODPS_SCANS\201340495261816000.PDF</t>
  </si>
  <si>
    <t>http://hsip.dot.state.oh.us/report/?docnbr=20118187625</t>
  </si>
  <si>
    <t>\\WEBIMG01\HSIPPRD$\2011\ODOT_SCANS\201181876251816000.TIF</t>
  </si>
  <si>
    <t>http://hsip.dot.state.oh.us/report/?docnbr=20118197075</t>
  </si>
  <si>
    <t>\\WEBIMG01\HSIPPRD$\2011\ODOT_SCANS\201181970751816000.TIF</t>
  </si>
  <si>
    <t>http://hsip.dot.state.oh.us/report/?docnbr=20118197152</t>
  </si>
  <si>
    <t>\\WEBIMG01\HSIPPRD$\2011\ODOT_SCANS\201181971521816000.TIF</t>
  </si>
  <si>
    <t>http://hsip.dot.state.oh.us/report/?docnbr=20118197491</t>
  </si>
  <si>
    <t>\\WEBIMG01\HSIPPRD$\2011\ODOT_SCANS\201181974911816000.TIF</t>
  </si>
  <si>
    <t>http://hsip.dot.state.oh.us/report/?docnbr=20118197660</t>
  </si>
  <si>
    <t>\\WEBIMG01\HSIPPRD$\2011\ODOT_SCANS\201181976601816000.TIF</t>
  </si>
  <si>
    <t>http://hsip.dot.state.oh.us/report/?docnbr=20118197672</t>
  </si>
  <si>
    <t>\\WEBIMG01\HSIPPRD$\2011\ODOT_SCANS\201181976721816000.TIF</t>
  </si>
  <si>
    <t>http://hsip.dot.state.oh.us/report/?docnbr=20118178655</t>
  </si>
  <si>
    <t>\\WEBIMG01\HSIPPRD$\2011\ODOT_SCANS\201181786551816000.TIF</t>
  </si>
  <si>
    <t>http://hsip.dot.state.oh.us/report/?docnbr=20118189114</t>
  </si>
  <si>
    <t>\\WEBIMG01\HSIPPRD$\2011\ODOT_SCANS\201181891141816000.TIF</t>
  </si>
  <si>
    <t>http://hsip.dot.state.oh.us/report/?docnbr=20118155533</t>
  </si>
  <si>
    <t>\\WEBIMG01\HSIPPRD$\2011\ODOT_SCANS\201181555331816000.TIF</t>
  </si>
  <si>
    <t>http://hsip.dot.state.oh.us/report/?docnbr=20118156120</t>
  </si>
  <si>
    <t>\\WEBIMG01\HSIPPRD$\2011\ODOT_SCANS\201181561201816000.TIF</t>
  </si>
  <si>
    <t>http://hsip.dot.state.oh.us/report/?docnbr=20118164639</t>
  </si>
  <si>
    <t>\\WEBIMG01\HSIPPRD$\2011\ODOT_SCANS\201181646391816000.TIF</t>
  </si>
  <si>
    <t>http://hsip.dot.state.oh.us/report/?docnbr=20118169020</t>
  </si>
  <si>
    <t>\\WEBIMG01\HSIPPRD$\2011\ODOT_SCANS\201181690201816000.TIF</t>
  </si>
  <si>
    <t>http://hsip.dot.state.oh.us/report/?docnbr=20118169370</t>
  </si>
  <si>
    <t>\\WEBIMG01\HSIPPRD$\2011\ODOT_SCANS\201181693701816000.TIF</t>
  </si>
  <si>
    <t>http://hsip.dot.state.oh.us/report/?docnbr=20128114113</t>
  </si>
  <si>
    <t>\\WEBIMG01\HSIPPRD$\2012\ODOT_SCANS\201281141131816000.TIF</t>
  </si>
  <si>
    <t>http://hsip.dot.state.oh.us/report/?docnbr=20128079845</t>
  </si>
  <si>
    <t>\\WEBIMG01\HSIPPRD$\2012\ODOT_SCANS\201280798451816000.TIF</t>
  </si>
  <si>
    <t>http://hsip.dot.state.oh.us/report/?docnbr=20128080824</t>
  </si>
  <si>
    <t>\\WEBIMG01\HSIPPRD$\2012\ODOT_SCANS\201280808241816000.TIF</t>
  </si>
  <si>
    <t>http://hsip.dot.state.oh.us/report/?docnbr=20128109495</t>
  </si>
  <si>
    <t>\\WEBIMG01\HSIPPRD$\2012\ODOT_SCANS\201281094951816000.TIF</t>
  </si>
  <si>
    <t>http://hsip.dot.state.oh.us/report/?docnbr=20128060799</t>
  </si>
  <si>
    <t>\\WEBIMG01\HSIPPRD$\2012\ODOT_SCANS\201280607991816000.TIF</t>
  </si>
  <si>
    <t>http://hsip.dot.state.oh.us/report/?docnbr=20128062877</t>
  </si>
  <si>
    <t>\\WEBIMG01\HSIPPRD$\2012\ODOT_SCANS\201280628771816000.TIF</t>
  </si>
  <si>
    <t>http://hsip.dot.state.oh.us/report/?docnbr=20128085939</t>
  </si>
  <si>
    <t>\\WEBIMG01\HSIPPRD$\2012\ODOT_SCANS\201280859391816000.TIF</t>
  </si>
  <si>
    <t>http://hsip.dot.state.oh.us/report/?docnbr=20128090263</t>
  </si>
  <si>
    <t>\\WEBIMG01\HSIPPRD$\2012\ODOT_SCANS\201280902631816000.TIF</t>
  </si>
  <si>
    <t>http://hsip.dot.state.oh.us/report/?docnbr=20128070196</t>
  </si>
  <si>
    <t>\\WEBIMG01\HSIPPRD$\2012\ODOT_SCANS\201280701961816000.TIF</t>
  </si>
  <si>
    <t>http://hsip.dot.state.oh.us/report/?docnbr=20128122962</t>
  </si>
  <si>
    <t>\\WEBIMG01\HSIPPRD$\2012\ODOT_SCANS\201281229621816000.TIF</t>
  </si>
  <si>
    <t>http://hsip.dot.state.oh.us/report/?docnbr=20128122963</t>
  </si>
  <si>
    <t>\\WEBIMG01\HSIPPRD$\2012\ODOT_SCANS\201281229631816000.TIF</t>
  </si>
  <si>
    <t>http://hsip.dot.state.oh.us/report/?docnbr=20128148318</t>
  </si>
  <si>
    <t>\\WEBIMG01\HSIPPRD$\2012\ODOT_SCANS\201281483181816000.TIF</t>
  </si>
  <si>
    <t>http://hsip.dot.state.oh.us/report/?docnbr=20157054958</t>
  </si>
  <si>
    <t>\\WEBIMG01\HSIPPRD$\2015\ODPS_SCANS\201570549581816000.PDF</t>
  </si>
  <si>
    <t>6TH</t>
  </si>
  <si>
    <t>http://hsip.dot.state.oh.us/report/?docnbr=20154008430</t>
  </si>
  <si>
    <t>\\WEBIMG01\HSIPPRD$\2015\ODPS_SCANS\201540084301816000.PDF</t>
  </si>
  <si>
    <t>http://hsip.dot.state.oh.us/report/?docnbr=20154010954</t>
  </si>
  <si>
    <t>\\WEBIMG01\HSIPPRD$\2015\ODPS_SCANS\201540109541816000.PDF</t>
  </si>
  <si>
    <t>http://hsip.dot.state.oh.us/report/?docnbr=20154011543</t>
  </si>
  <si>
    <t>\\WEBIMG01\HSIPPRD$\2015\ODPS_SCANS\201540115431816000.PDF</t>
  </si>
  <si>
    <t>http://hsip.dot.state.oh.us/report/?docnbr=20154011663</t>
  </si>
  <si>
    <t>\\WEBIMG01\HSIPPRD$\2015\ODPS_SCANS\201540116631816000.PDF</t>
  </si>
  <si>
    <t>http://hsip.dot.state.oh.us/report/?docnbr=20118081784</t>
  </si>
  <si>
    <t>\\WEBIMG01\HSIPPRD$\2011\ODOT_SCANS\201180817841816000.TIF</t>
  </si>
  <si>
    <t>TROWBRIDGE</t>
  </si>
  <si>
    <t>Road - Mud/Sand</t>
  </si>
  <si>
    <t>http://hsip.dot.state.oh.us/report/?docnbr=20154020405</t>
  </si>
  <si>
    <t>\\WEBIMG01\HSIPPRD$\2015\ODPS_SCANS\201540204051816000.PDF</t>
  </si>
  <si>
    <t>http://hsip.dot.state.oh.us/report/?docnbr=20154020748</t>
  </si>
  <si>
    <t>\\WEBIMG01\HSIPPRD$\2015\ODPS_SCANS\201540207481816000.PDF</t>
  </si>
  <si>
    <t>http://hsip.dot.state.oh.us/report/?docnbr=20118032398</t>
  </si>
  <si>
    <t>\\WEBIMG01\HSIPPRD$\2011\ODOT_SCANS\201180323981816000.TIF</t>
  </si>
  <si>
    <t>http://hsip.dot.state.oh.us/report/?docnbr=20118032841</t>
  </si>
  <si>
    <t>\\WEBIMG01\HSIPPRD$\2011\ODOT_SCANS\201180328411816000.TIF</t>
  </si>
  <si>
    <t>http://hsip.dot.state.oh.us/report/?docnbr=20118040317</t>
  </si>
  <si>
    <t>\\WEBIMG01\HSIPPRD$\2011\ODOT_SCANS\201180403171816000.TIF</t>
  </si>
  <si>
    <t>http://hsip.dot.state.oh.us/report/?docnbr=20118050086</t>
  </si>
  <si>
    <t>\\WEBIMG01\HSIPPRD$\2011\ODOT_SCANS\201180500861816000.TIF</t>
  </si>
  <si>
    <t>http://hsip.dot.state.oh.us/report/?docnbr=20118052458</t>
  </si>
  <si>
    <t>\\WEBIMG01\HSIPPRD$\2011\ODOT_SCANS\201180524581816000.TIF</t>
  </si>
  <si>
    <t>http://hsip.dot.state.oh.us/report/?docnbr=20118059379</t>
  </si>
  <si>
    <t>\\WEBIMG01\HSIPPRD$\2011\ODOT_SCANS\201180593791816000.TIF</t>
  </si>
  <si>
    <t>http://hsip.dot.state.oh.us/report/?docnbr=20154035666</t>
  </si>
  <si>
    <t>\\WEBIMG01\HSIPPRD$\2015\ODPS_SCANS\201540356661816000.PDF</t>
  </si>
  <si>
    <t>http://hsip.dot.state.oh.us/report/?docnbr=20154036392</t>
  </si>
  <si>
    <t>\\WEBIMG01\HSIPPRD$\2015\ODPS_SCANS\201540363921816000.PDF</t>
  </si>
  <si>
    <t>http://hsip.dot.state.oh.us/report/?docnbr=20154033320</t>
  </si>
  <si>
    <t>\\WEBIMG01\HSIPPRD$\2015\ODPS_SCANS\201540333201816000.PDF</t>
  </si>
  <si>
    <t>http://hsip.dot.state.oh.us/report/?docnbr=20154034108</t>
  </si>
  <si>
    <t>\\WEBIMG01\HSIPPRD$\2015\ODPS_SCANS\201540341081816000.PDF</t>
  </si>
  <si>
    <t>18-0598-18</t>
  </si>
  <si>
    <t>52ND</t>
  </si>
  <si>
    <t>http://hsip.dot.state.oh.us/report/?docnbr=20156158592</t>
  </si>
  <si>
    <t>http://hsip.dot.state.oh.us/report/?docnbr=20154022996</t>
  </si>
  <si>
    <t>\\WEBIMG01\HSIPPRD$\2015\ODPS_SCANS\201540229961816000.PDF</t>
  </si>
  <si>
    <t>http://hsip.dot.state.oh.us/report/?docnbr=20154026389</t>
  </si>
  <si>
    <t>\\WEBIMG01\HSIPPRD$\2015\ODPS_SCANS\201540263891816000.PDF</t>
  </si>
  <si>
    <t>http://hsip.dot.state.oh.us/report/?docnbr=20154026617</t>
  </si>
  <si>
    <t>\\WEBIMG01\HSIPPRD$\2015\ODPS_SCANS\201540266171816000.PDF</t>
  </si>
  <si>
    <t>http://hsip.dot.state.oh.us/report/?docnbr=20154026832</t>
  </si>
  <si>
    <t>\\WEBIMG01\HSIPPRD$\2015\ODPS_SCANS\201540268321816000.PDF</t>
  </si>
  <si>
    <t>http://hsip.dot.state.oh.us/report/?docnbr=20154027074</t>
  </si>
  <si>
    <t>\\WEBIMG01\HSIPPRD$\2015\ODPS_SCANS\201540270741816000.PDF</t>
  </si>
  <si>
    <t>http://hsip.dot.state.oh.us/report/?docnbr=20157039594</t>
  </si>
  <si>
    <t>\\WEBIMG01\HSIPPRD$\2015\ODPS_SCANS\201570395941816000.PDF</t>
  </si>
  <si>
    <t>http://hsip.dot.state.oh.us/report/?docnbr=20157039721</t>
  </si>
  <si>
    <t>\\WEBIMG01\HSIPPRD$\2015\ODPS_SCANS\201570397211816000.PDF</t>
  </si>
  <si>
    <t>http://hsip.dot.state.oh.us/report/?docnbr=20118016991</t>
  </si>
  <si>
    <t>\\WEBIMG01\HSIPPRD$\2011\ODOT_SCANS\201180169911816000.TIF</t>
  </si>
  <si>
    <t>http://hsip.dot.state.oh.us/report/?docnbr=20118016995</t>
  </si>
  <si>
    <t>\\WEBIMG01\HSIPPRD$\2011\ODOT_SCANS\201180169951816000.TIF</t>
  </si>
  <si>
    <t>KENILWORTH</t>
  </si>
  <si>
    <t>http://hsip.dot.state.oh.us/report/?docnbr=20147022324</t>
  </si>
  <si>
    <t>\\WEBIMG01\HSIPPRD$\2014\ODPS_SCANS\201470223241816000.PDF</t>
  </si>
  <si>
    <t>http://hsip.dot.state.oh.us/report/?docnbr=20128013586</t>
  </si>
  <si>
    <t>\\WEBIMG01\HSIPPRD$\2012\ODOT_SCANS\201280135861816000.TIF</t>
  </si>
  <si>
    <t>http://hsip.dot.state.oh.us/report/?docnbr=20137048504</t>
  </si>
  <si>
    <t>\\WEBIMG01\HSIPPRD$\2013\ODPS_SCANS\201370485041816000.PDF</t>
  </si>
  <si>
    <t>http://hsip.dot.state.oh.us/report/?docnbr=20128014713</t>
  </si>
  <si>
    <t>\\WEBIMG01\HSIPPRD$\2012\ODOT_SCANS\201280147131816000.TIF</t>
  </si>
  <si>
    <t>http://hsip.dot.state.oh.us/report/?docnbr=20128015028</t>
  </si>
  <si>
    <t>\\WEBIMG01\HSIPPRD$\2012\ODOT_SCANS\201280150281816000.TIF</t>
  </si>
  <si>
    <t>http://hsip.dot.state.oh.us/report/?docnbr=20137049547</t>
  </si>
  <si>
    <t>\\WEBIMG01\HSIPPRD$\2013\ODPS_SCANS\201370495471816000.PDF</t>
  </si>
  <si>
    <t>http://hsip.dot.state.oh.us/report/?docnbr=20118143659</t>
  </si>
  <si>
    <t>\\WEBIMG01\HSIPPRD$\2011\ODOT_SCANS\201181436591816000.TIF</t>
  </si>
  <si>
    <t>http://hsip.dot.state.oh.us/report/?docnbr=20118143983</t>
  </si>
  <si>
    <t>\\WEBIMG01\HSIPPRD$\2011\ODOT_SCANS\201181439831816000.TIF</t>
  </si>
  <si>
    <t>http://hsip.dot.state.oh.us/report/?docnbr=20118144200</t>
  </si>
  <si>
    <t>\\WEBIMG01\HSIPPRD$\2011\ODOT_SCANS\201181442001816000.TIF</t>
  </si>
  <si>
    <t>http://hsip.dot.state.oh.us/report/?docnbr=20137051606</t>
  </si>
  <si>
    <t>\\WEBIMG01\HSIPPRD$\2013\ODPS_SCANS\201370516061816000.PDF</t>
  </si>
  <si>
    <t>http://hsip.dot.state.oh.us/report/?docnbr=20128021035</t>
  </si>
  <si>
    <t>\\WEBIMG01\HSIPPRD$\2012\ODOT_SCANS\201280210351816000.TIF</t>
  </si>
  <si>
    <t>http://hsip.dot.state.oh.us/report/?docnbr=20137060371</t>
  </si>
  <si>
    <t>\\WEBIMG01\HSIPPRD$\2013\ODPS_SCANS\201370603711816000.PDF</t>
  </si>
  <si>
    <t>http://hsip.dot.state.oh.us/report/?docnbr=20124025534</t>
  </si>
  <si>
    <t>\\WEBIMG01\HSIPPRD$\2012\ODPS_SCANS\201240255341816000.PDF</t>
  </si>
  <si>
    <t>http://hsip.dot.state.oh.us/report/?docnbr=20128141138</t>
  </si>
  <si>
    <t>\\WEBIMG01\HSIPPRD$\2012\ODOT_SCANS\201281411381816000.TIF</t>
  </si>
  <si>
    <t>CCUYCR00747**C</t>
  </si>
  <si>
    <t>CR0747</t>
  </si>
  <si>
    <t>http://hsip.dot.state.oh.us/report/?docnbr=20144020719</t>
  </si>
  <si>
    <t>\\WEBIMG01\HSIPPRD$\2014\ODPS_SCANS\201440207191816000.PDF</t>
  </si>
  <si>
    <t>http://hsip.dot.state.oh.us/report/?docnbr=20144023597</t>
  </si>
  <si>
    <t>\\WEBIMG01\HSIPPRD$\2014\ODPS_SCANS\201440235971816000.PDF</t>
  </si>
  <si>
    <t>http://hsip.dot.state.oh.us/report/?docnbr=20137058580</t>
  </si>
  <si>
    <t>\\WEBIMG01\HSIPPRD$\2013\ODPS_SCANS\201370585801816000.PDF</t>
  </si>
  <si>
    <t>http://hsip.dot.state.oh.us/report/?docnbr=20128100725</t>
  </si>
  <si>
    <t>\\WEBIMG01\HSIPPRD$\2012\ODOT_SCANS\201281007251816000.TIF</t>
  </si>
  <si>
    <t>http://hsip.dot.state.oh.us/report/?docnbr=20137019961</t>
  </si>
  <si>
    <t>\\WEBIMG01\HSIPPRD$\2013\ODPS_SCANS\201370199611816000.PDF</t>
  </si>
  <si>
    <t>http://hsip.dot.state.oh.us/report/?docnbr=20128067053</t>
  </si>
  <si>
    <t>\\WEBIMG01\HSIPPRD$\2012\ODOT_SCANS\201280670531816000.TIF</t>
  </si>
  <si>
    <t>http://hsip.dot.state.oh.us/report/?docnbr=20128073309</t>
  </si>
  <si>
    <t>\\WEBIMG01\HSIPPRD$\2012\ODOT_SCANS\201280733091816000.TIF</t>
  </si>
  <si>
    <t>http://hsip.dot.state.oh.us/report/?docnbr=20128118734</t>
  </si>
  <si>
    <t>\\WEBIMG01\HSIPPRD$\2012\ODOT_SCANS\201281187341816000.TIF</t>
  </si>
  <si>
    <t>http://hsip.dot.state.oh.us/report/?docnbr=20147035884</t>
  </si>
  <si>
    <t>\\WEBIMG01\HSIPPRD$\2014\ODPS_SCANS\201470358841816000.PDF</t>
  </si>
  <si>
    <t>http://hsip.dot.state.oh.us/report/?docnbr=20147080697</t>
  </si>
  <si>
    <t>\\WEBIMG01\HSIPPRD$\2014\ODPS_SCANS\201470806971816000.PDF</t>
  </si>
  <si>
    <t>http://hsip.dot.state.oh.us/report/?docnbr=20154006415</t>
  </si>
  <si>
    <t>\\WEBIMG01\HSIPPRD$\2015\ODPS_SCANS\201540064151816000.PDF</t>
  </si>
  <si>
    <t>http://hsip.dot.state.oh.us/report/?docnbr=20147037659</t>
  </si>
  <si>
    <t>\\WEBIMG01\HSIPPRD$\2014\ODPS_SCANS\201470376591816000.PDF</t>
  </si>
  <si>
    <t>http://hsip.dot.state.oh.us/report/?docnbr=20154009668</t>
  </si>
  <si>
    <t>\\WEBIMG01\HSIPPRD$\2015\ODPS_SCANS\201540096681816000.PDF</t>
  </si>
  <si>
    <t>http://hsip.dot.state.oh.us/report/?docnbr=20154009978</t>
  </si>
  <si>
    <t>\\WEBIMG01\HSIPPRD$\2015\ODPS_SCANS\201540099781816000.PDF</t>
  </si>
  <si>
    <t>http://hsip.dot.state.oh.us/report/?docnbr=20154010479</t>
  </si>
  <si>
    <t>\\WEBIMG01\HSIPPRD$\2015\ODPS_SCANS\201540104791816000.PDF</t>
  </si>
  <si>
    <t>http://hsip.dot.state.oh.us/report/?docnbr=20147042799</t>
  </si>
  <si>
    <t>\\WEBIMG01\HSIPPRD$\2014\ODPS_SCANS\201470427991816000.PDF</t>
  </si>
  <si>
    <t>http://hsip.dot.state.oh.us/report/?docnbr=20147048733</t>
  </si>
  <si>
    <t>\\WEBIMG01\HSIPPRD$\2014\ODPS_SCANS\201470487331816000.PDF</t>
  </si>
  <si>
    <t>http://hsip.dot.state.oh.us/report/?docnbr=20147049209</t>
  </si>
  <si>
    <t>\\WEBIMG01\HSIPPRD$\2014\ODPS_SCANS\201470492091816000.PDF</t>
  </si>
  <si>
    <t>http://hsip.dot.state.oh.us/report/?docnbr=20118150005</t>
  </si>
  <si>
    <t>\\WEBIMG01\HSIPPRD$\2011\ODOT_SCANS\201181500051816000.TIF</t>
  </si>
  <si>
    <t>73RD</t>
  </si>
  <si>
    <t>http://hsip.dot.state.oh.us/report/?docnbr=20147057450</t>
  </si>
  <si>
    <t>\\WEBIMG01\HSIPPRD$\2014\ODPS_SCANS\201470574501816000.PDF</t>
  </si>
  <si>
    <t>http://hsip.dot.state.oh.us/report/?docnbr=20147057472</t>
  </si>
  <si>
    <t>\\WEBIMG01\HSIPPRD$\2014\ODPS_SCANS\201470574721816000.PDF</t>
  </si>
  <si>
    <t>http://hsip.dot.state.oh.us/report/?docnbr=20147058330</t>
  </si>
  <si>
    <t>\\WEBIMG01\HSIPPRD$\2014\ODPS_SCANS\201470583301816000.PDF</t>
  </si>
  <si>
    <t>http://hsip.dot.state.oh.us/report/?docnbr=20147058376</t>
  </si>
  <si>
    <t>\\WEBIMG01\HSIPPRD$\2014\ODPS_SCANS\201470583761816000.PDF</t>
  </si>
  <si>
    <t>http://hsip.dot.state.oh.us/report/?docnbr=20154003725</t>
  </si>
  <si>
    <t>\\WEBIMG01\HSIPPRD$\2015\ODPS_SCANS\201540037251816000.PDF</t>
  </si>
  <si>
    <t>CCUYCR00723**C</t>
  </si>
  <si>
    <t>http://hsip.dot.state.oh.us/report/?docnbr=20154025781</t>
  </si>
  <si>
    <t>\\WEBIMG01\HSIPPRD$\2015\ODPS_SCANS\201540257811816000.PDF</t>
  </si>
  <si>
    <t>http://hsip.dot.state.oh.us/report/?docnbr=20128116336</t>
  </si>
  <si>
    <t>\\WEBIMG01\HSIPPRD$\2012\ODOT_SCANS\201281163361816000.TIF</t>
  </si>
  <si>
    <t>http://hsip.dot.state.oh.us/report/?docnbr=20124016875</t>
  </si>
  <si>
    <t>\\WEBIMG01\HSIPPRD$\2012\ODPS_SCANS\201240168751816000.PDF</t>
  </si>
  <si>
    <t>http://hsip.dot.state.oh.us/report/?docnbr=20124017256</t>
  </si>
  <si>
    <t>\\WEBIMG01\HSIPPRD$\2012\ODPS_SCANS\201240172561816000.PDF</t>
  </si>
  <si>
    <t>http://hsip.dot.state.oh.us/report/?docnbr=20124024324</t>
  </si>
  <si>
    <t>\\WEBIMG01\HSIPPRD$\2012\ODPS_SCANS\201240243241816000.PDF</t>
  </si>
  <si>
    <t>http://hsip.dot.state.oh.us/report/?docnbr=20128052495</t>
  </si>
  <si>
    <t>\\WEBIMG01\HSIPPRD$\2012\ODOT_SCANS\201280524951816000.TIF</t>
  </si>
  <si>
    <t>http://hsip.dot.state.oh.us/report/?docnbr=20128052528</t>
  </si>
  <si>
    <t>\\WEBIMG01\HSIPPRD$\2012\ODOT_SCANS\201280525281816000.TIF</t>
  </si>
  <si>
    <t>http://hsip.dot.state.oh.us/report/?docnbr=20128052577</t>
  </si>
  <si>
    <t>\\WEBIMG01\HSIPPRD$\2012\ODOT_SCANS\201280525771816000.TIF</t>
  </si>
  <si>
    <t>http://hsip.dot.state.oh.us/report/?docnbr=20118100918</t>
  </si>
  <si>
    <t>\\WEBIMG01\HSIPPRD$\2011\ODOT_SCANS\201181009181816000.TIF</t>
  </si>
  <si>
    <t>http://hsip.dot.state.oh.us/report/?docnbr=20118101349</t>
  </si>
  <si>
    <t>\\WEBIMG01\HSIPPRD$\2011\ODOT_SCANS\201181013491816000.TIF</t>
  </si>
  <si>
    <t>http://hsip.dot.state.oh.us/report/?docnbr=20118104428</t>
  </si>
  <si>
    <t>\\WEBIMG01\HSIPPRD$\2011\ODOT_SCANS\201181044281816000.TIF</t>
  </si>
  <si>
    <t>CHESTER</t>
  </si>
  <si>
    <t>http://hsip.dot.state.oh.us/report/?docnbr=20154012696</t>
  </si>
  <si>
    <t>\\WEBIMG01\HSIPPRD$\2015\ODPS_SCANS\201540126961816000.PDF</t>
  </si>
  <si>
    <t>http://hsip.dot.state.oh.us/report/?docnbr=20154012891</t>
  </si>
  <si>
    <t>\\WEBIMG01\HSIPPRD$\2015\ODPS_SCANS\201540128911816000.PDF</t>
  </si>
  <si>
    <t>http://hsip.dot.state.oh.us/report/?docnbr=20154013426</t>
  </si>
  <si>
    <t>\\WEBIMG01\HSIPPRD$\2015\ODPS_SCANS\201540134261816000.PDF</t>
  </si>
  <si>
    <t>http://hsip.dot.state.oh.us/report/?docnbr=20154015421</t>
  </si>
  <si>
    <t>\\WEBIMG01\HSIPPRD$\2015\ODPS_SCANS\201540154211816000.PDF</t>
  </si>
  <si>
    <t>http://hsip.dot.state.oh.us/report/?docnbr=20154015425</t>
  </si>
  <si>
    <t>\\WEBIMG01\HSIPPRD$\2015\ODPS_SCANS\201540154251816000.PDF</t>
  </si>
  <si>
    <t>KOCH</t>
  </si>
  <si>
    <t>http://hsip.dot.state.oh.us/report/?docnbr=20154016236</t>
  </si>
  <si>
    <t>\\WEBIMG01\HSIPPRD$\2015\ODPS_SCANS\201540162361816000.PDF</t>
  </si>
  <si>
    <t>http://hsip.dot.state.oh.us/report/?docnbr=20124022286</t>
  </si>
  <si>
    <t>\\WEBIMG01\HSIPPRD$\2012\ODPS_SCANS\201240222861816000.PDF</t>
  </si>
  <si>
    <t>CS0088TH</t>
  </si>
  <si>
    <t>http://hsip.dot.state.oh.us/report/?docnbr=20118022563</t>
  </si>
  <si>
    <t>\\WEBIMG01\HSIPPRD$\2011\ODOT_SCANS\201180225631816000.TIF</t>
  </si>
  <si>
    <t>http://hsip.dot.state.oh.us/report/?docnbr=20154029822</t>
  </si>
  <si>
    <t>\\WEBIMG01\HSIPPRD$\2015\ODPS_SCANS\201540298221816000.PDF</t>
  </si>
  <si>
    <t>W 44</t>
  </si>
  <si>
    <t>http://hsip.dot.state.oh.us/report/?docnbr=20154029874</t>
  </si>
  <si>
    <t>Unit Speed Over 65</t>
  </si>
  <si>
    <t>\\WEBIMG01\HSIPPRD$\2015\ODPS_SCANS\201540298741816000.PDF</t>
  </si>
  <si>
    <t>http://hsip.dot.state.oh.us/report/?docnbr=20154030440</t>
  </si>
  <si>
    <t>Railroad Gates</t>
  </si>
  <si>
    <t>\\WEBIMG01\HSIPPRD$\2015\ODPS_SCANS\201540304401816000.PDF</t>
  </si>
  <si>
    <t>http://hsip.dot.state.oh.us/report/?docnbr=20137024543</t>
  </si>
  <si>
    <t>\\WEBIMG01\HSIPPRD$\2013\ODPS_SCANS\201370245431816000.PDF</t>
  </si>
  <si>
    <t>http://hsip.dot.state.oh.us/report/?docnbr=20154036536</t>
  </si>
  <si>
    <t>\\WEBIMG01\HSIPPRD$\2015\ODPS_SCANS\201540365361816000.PDF</t>
  </si>
  <si>
    <t>MP169.80</t>
  </si>
  <si>
    <t>http://hsip.dot.state.oh.us/report/?docnbr=20154036651</t>
  </si>
  <si>
    <t>\\WEBIMG01\HSIPPRD$\2015\ODPS_SCANS\201540366511816000.PDF</t>
  </si>
  <si>
    <t>http://hsip.dot.state.oh.us/report/?docnbr=20154037380</t>
  </si>
  <si>
    <t>\\WEBIMG01\HSIPPRD$\2015\ODPS_SCANS\201540373801816000.PDF</t>
  </si>
  <si>
    <t>http://hsip.dot.state.oh.us/report/?docnbr=20154017584</t>
  </si>
  <si>
    <t>\\WEBIMG01\HSIPPRD$\2015\ODPS_SCANS\201540175841816000.PDF</t>
  </si>
  <si>
    <t>WILLEY</t>
  </si>
  <si>
    <t>http://hsip.dot.state.oh.us/report/?docnbr=20154018228</t>
  </si>
  <si>
    <t>\\WEBIMG01\HSIPPRD$\2015\ODPS_SCANS\201540182281816000.PDF</t>
  </si>
  <si>
    <t>http://hsip.dot.state.oh.us/report/?docnbr=20154018239</t>
  </si>
  <si>
    <t>\\WEBIMG01\HSIPPRD$\2015\ODPS_SCANS\201540182391816000.PDF</t>
  </si>
  <si>
    <t>THERESA</t>
  </si>
  <si>
    <t>http://hsip.dot.state.oh.us/report/?docnbr=20154019042</t>
  </si>
  <si>
    <t>\\WEBIMG01\HSIPPRD$\2015\ODPS_SCANS\201540190421816000.PDF</t>
  </si>
  <si>
    <t>http://hsip.dot.state.oh.us/report/?docnbr=20134039355</t>
  </si>
  <si>
    <t>\\WEBIMG01\HSIPPRD$\2013\ODPS_SCANS\201340393551816000.PDF</t>
  </si>
  <si>
    <t>http://hsip.dot.state.oh.us/report/?docnbr=20134045555</t>
  </si>
  <si>
    <t>\\WEBIMG01\HSIPPRD$\2013\ODPS_SCANS\201340455551816000.PDF</t>
  </si>
  <si>
    <t>http://hsip.dot.state.oh.us/report/?docnbr=20144011598</t>
  </si>
  <si>
    <t>\\WEBIMG01\HSIPPRD$\2014\ODPS_SCANS\201440115981816000.PDF</t>
  </si>
  <si>
    <t>25TH STREE</t>
  </si>
  <si>
    <t>http://hsip.dot.state.oh.us/report/?docnbr=20124010360</t>
  </si>
  <si>
    <t>\\WEBIMG01\HSIPPRD$\2012\ODOT_SCANS\20124010360.PDF</t>
  </si>
  <si>
    <t>http://hsip.dot.state.oh.us/report/?docnbr=20118131451</t>
  </si>
  <si>
    <t>\\WEBIMG01\HSIPPRD$\2011\ODOT_SCANS\201181314511816000.TIF</t>
  </si>
  <si>
    <t>ROBT LOCKW</t>
  </si>
  <si>
    <t>http://hsip.dot.state.oh.us/report/?docnbr=20144012645</t>
  </si>
  <si>
    <t>\\WEBIMG01\HSIPPRD$\2014\ODPS_SCANS\201440126451816000.PDF</t>
  </si>
  <si>
    <t>EAGLE</t>
  </si>
  <si>
    <t>http://hsip.dot.state.oh.us/report/?docnbr=20144014497</t>
  </si>
  <si>
    <t>\\WEBIMG01\HSIPPRD$\2014\ODPS_SCANS\201440144971816000.PDF</t>
  </si>
  <si>
    <t>http://hsip.dot.state.oh.us/report/?docnbr=20144014560</t>
  </si>
  <si>
    <t>\\WEBIMG01\HSIPPRD$\2014\ODPS_SCANS\201440145601816000.PDF</t>
  </si>
  <si>
    <t>RIVERBED</t>
  </si>
  <si>
    <t>http://hsip.dot.state.oh.us/report/?docnbr=20144044803</t>
  </si>
  <si>
    <t>\\WEBIMG01\HSIPPRD$\2014\ODPS_SCANS\201440448031816000.PDF</t>
  </si>
  <si>
    <t>US322</t>
  </si>
  <si>
    <t>http://hsip.dot.state.oh.us/report/?docnbr=20144027885</t>
  </si>
  <si>
    <t>\\WEBIMG01\HSIPPRD$\2014\ODPS_SCANS\201440278851816000.PDF</t>
  </si>
  <si>
    <t>http://hsip.dot.state.oh.us/report/?docnbr=20144027987</t>
  </si>
  <si>
    <t>\\WEBIMG01\HSIPPRD$\2014\ODPS_SCANS\201440279871816000.PDF</t>
  </si>
  <si>
    <t>http://hsip.dot.state.oh.us/report/?docnbr=20144035948</t>
  </si>
  <si>
    <t>\\WEBIMG01\HSIPPRD$\2014\ODPS_SCANS\201440359481816000.PDF</t>
  </si>
  <si>
    <t>http://hsip.dot.state.oh.us/report/?docnbr=20144044525</t>
  </si>
  <si>
    <t>\\WEBIMG01\HSIPPRD$\2014\ODPS_SCANS\201440445251816000.PDF</t>
  </si>
  <si>
    <t>http://hsip.dot.state.oh.us/report/?docnbr=20124009232</t>
  </si>
  <si>
    <t>\\WEBIMG01\HSIPPRD$\2012\ODOT_SCANS\20124009232.PDF</t>
  </si>
  <si>
    <t>http://hsip.dot.state.oh.us/report/?docnbr=20124009816</t>
  </si>
  <si>
    <t>\\WEBIMG01\HSIPPRD$\2012\ODOT_SCANS\20124009816.PDF</t>
  </si>
  <si>
    <t>http://hsip.dot.state.oh.us/report/?docnbr=20144046364</t>
  </si>
  <si>
    <t>\\WEBIMG01\HSIPPRD$\2014\ODPS_SCANS\201440463641816000.PDF</t>
  </si>
  <si>
    <t>http://hsip.dot.state.oh.us/report/?docnbr=20144046384</t>
  </si>
  <si>
    <t>\\WEBIMG01\HSIPPRD$\2014\ODPS_SCANS\201440463841816000.PDF</t>
  </si>
  <si>
    <t>http://hsip.dot.state.oh.us/report/?docnbr=20128053785</t>
  </si>
  <si>
    <t>\\WEBIMG01\HSIPPRD$\2012\ODOT_SCANS\201280537851816000.TIF</t>
  </si>
  <si>
    <t>http://hsip.dot.state.oh.us/report/?docnbr=20128053835</t>
  </si>
  <si>
    <t>\\WEBIMG01\HSIPPRD$\2012\ODOT_SCANS\201280538351816000.TIF</t>
  </si>
  <si>
    <t>http://hsip.dot.state.oh.us/report/?docnbr=20118119244</t>
  </si>
  <si>
    <t>\\WEBIMG01\HSIPPRD$\2011\ODOT_SCANS\201181192441816000.TIF</t>
  </si>
  <si>
    <t>http://hsip.dot.state.oh.us/report/?docnbr=20118119428</t>
  </si>
  <si>
    <t>\\WEBIMG01\HSIPPRD$\2011\ODOT_SCANS\201181194281816000.TIF</t>
  </si>
  <si>
    <t>http://hsip.dot.state.oh.us/report/?docnbr=20118119791</t>
  </si>
  <si>
    <t>\\WEBIMG01\HSIPPRD$\2011\ODOT_SCANS\201181197911816000.TIF</t>
  </si>
  <si>
    <t>http://hsip.dot.state.oh.us/report/?docnbr=20118119853</t>
  </si>
  <si>
    <t>\\WEBIMG01\HSIPPRD$\2011\ODOT_SCANS\201181198531816000.TIF</t>
  </si>
  <si>
    <t>http://hsip.dot.state.oh.us/report/?docnbr=20144002408</t>
  </si>
  <si>
    <t>\\WEBIMG01\HSIPPRD$\2014\ODPS_SCANS\201440024081816000.PDF</t>
  </si>
  <si>
    <t>http://hsip.dot.state.oh.us/report/?docnbr=20144006332</t>
  </si>
  <si>
    <t>\\WEBIMG01\HSIPPRD$\2014\ODPS_SCANS\201440063321816000.PDF</t>
  </si>
  <si>
    <t>http://hsip.dot.state.oh.us/report/?docnbr=20118067792</t>
  </si>
  <si>
    <t>\\WEBIMG01\HSIPPRD$\2011\ODOT_SCANS\201180677921816000.TIF</t>
  </si>
  <si>
    <t>http://hsip.dot.state.oh.us/report/?docnbr=20124021241</t>
  </si>
  <si>
    <t>\\WEBIMG01\HSIPPRD$\2012\ODPS_SCANS\201240212411816000.PDF</t>
  </si>
  <si>
    <t>http://hsip.dot.state.oh.us/report/?docnbr=20134025083</t>
  </si>
  <si>
    <t>\\WEBIMG01\HSIPPRD$\2013\ODPS_SCANS\201340250831816000.PDF</t>
  </si>
  <si>
    <t>http://hsip.dot.state.oh.us/report/?docnbr=20118085876</t>
  </si>
  <si>
    <t>\\WEBIMG01\HSIPPRD$\2011\ODOT_SCANS\201180858761816000.TIF</t>
  </si>
  <si>
    <t>http://hsip.dot.state.oh.us/report/?docnbr=20118085886</t>
  </si>
  <si>
    <t>\\WEBIMG01\HSIPPRD$\2011\ODOT_SCANS\201180858861816000.TIF</t>
  </si>
  <si>
    <t>http://hsip.dot.state.oh.us/report/?docnbr=20118096976</t>
  </si>
  <si>
    <t>\\WEBIMG01\HSIPPRD$\2011\ODOT_SCANS\201180969761816000.TIF</t>
  </si>
  <si>
    <t>http://hsip.dot.state.oh.us/report/?docnbr=20118105266</t>
  </si>
  <si>
    <t>\\WEBIMG01\HSIPPRD$\2011\ODOT_SCANS\201181052661816000.TIF</t>
  </si>
  <si>
    <t>http://hsip.dot.state.oh.us/report/?docnbr=20118042905</t>
  </si>
  <si>
    <t>\\WEBIMG01\HSIPPRD$\2011\ODOT_SCANS\201180429051816000.TIF</t>
  </si>
  <si>
    <t>BRINSMAIDE</t>
  </si>
  <si>
    <t>http://hsip.dot.state.oh.us/report/?docnbr=20118045043</t>
  </si>
  <si>
    <t>\\WEBIMG01\HSIPPRD$\2011\ODOT_SCANS\201180450431816000.TIF</t>
  </si>
  <si>
    <t>http://hsip.dot.state.oh.us/report/?docnbr=20118047798</t>
  </si>
  <si>
    <t>\\WEBIMG01\HSIPPRD$\2011\ODOT_SCANS\201180477981816000.TIF</t>
  </si>
  <si>
    <t>http://hsip.dot.state.oh.us/report/?docnbr=20128037758</t>
  </si>
  <si>
    <t>\\WEBIMG01\HSIPPRD$\2012\ODOT_SCANS\201280377581816000.TIF</t>
  </si>
  <si>
    <t>http://hsip.dot.state.oh.us/report/?docnbr=20128037763</t>
  </si>
  <si>
    <t>\\WEBIMG01\HSIPPRD$\2012\ODOT_SCANS\201280377631816000.TIF</t>
  </si>
  <si>
    <t>http://hsip.dot.state.oh.us/report/?docnbr=20128038390</t>
  </si>
  <si>
    <t>\\WEBIMG01\HSIPPRD$\2012\ODOT_SCANS\201280383901816000.TIF</t>
  </si>
  <si>
    <t>http://hsip.dot.state.oh.us/report/?docnbr=20118093783</t>
  </si>
  <si>
    <t>\\WEBIMG01\HSIPPRD$\2011\ODOT_SCANS\201180937831816000.TIF</t>
  </si>
  <si>
    <t>http://hsip.dot.state.oh.us/report/?docnbr=20128023325</t>
  </si>
  <si>
    <t>\\WEBIMG01\HSIPPRD$\2012\ODOT_SCANS\201280233251816000.TIF</t>
  </si>
  <si>
    <t>http://hsip.dot.state.oh.us/report/?docnbr=20128024011</t>
  </si>
  <si>
    <t>\\WEBIMG01\HSIPPRD$\2012\ODOT_SCANS\201280240111816000.TIF</t>
  </si>
  <si>
    <t>http://hsip.dot.state.oh.us/report/?docnbr=20118135797</t>
  </si>
  <si>
    <t>\\WEBIMG01\HSIPPRD$\2011\ODOT_SCANS\201181357971816000.TIF</t>
  </si>
  <si>
    <t>http://hsip.dot.state.oh.us/report/?docnbr=20118136820</t>
  </si>
  <si>
    <t>\\WEBIMG01\HSIPPRD$\2011\ODOT_SCANS\201181368201816000.TIF</t>
  </si>
  <si>
    <t>http://hsip.dot.state.oh.us/report/?docnbr=20118137062</t>
  </si>
  <si>
    <t>\\WEBIMG01\HSIPPRD$\2011\ODOT_SCANS\201181370621816000.TIF</t>
  </si>
  <si>
    <t>http://hsip.dot.state.oh.us/report/?docnbr=20118137063</t>
  </si>
  <si>
    <t>\\WEBIMG01\HSIPPRD$\2011\ODOT_SCANS\201181370631816000.TIF</t>
  </si>
  <si>
    <t>http://hsip.dot.state.oh.us/report/?docnbr=20118138318</t>
  </si>
  <si>
    <t>\\WEBIMG01\HSIPPRD$\2011\ODOT_SCANS\201181383181816000.TIF</t>
  </si>
  <si>
    <t>http://hsip.dot.state.oh.us/report/?docnbr=20134009368</t>
  </si>
  <si>
    <t>\\WEBIMG01\HSIPPRD$\2013\ODPS_SCANS\201340093681816000.PDF</t>
  </si>
  <si>
    <t>http://hsip.dot.state.oh.us/report/?docnbr=20134009471</t>
  </si>
  <si>
    <t>\\WEBIMG01\HSIPPRD$\2013\ODPS_SCANS\201340094711816000.PDF</t>
  </si>
  <si>
    <t>http://hsip.dot.state.oh.us/report/?docnbr=20134009595</t>
  </si>
  <si>
    <t>\\WEBIMG01\HSIPPRD$\2013\ODPS_SCANS\201340095951816000.PDF</t>
  </si>
  <si>
    <t>http://hsip.dot.state.oh.us/report/?docnbr=20134012364</t>
  </si>
  <si>
    <t>\\WEBIMG01\HSIPPRD$\2013\ODPS_SCANS\201340123641816000.PDF</t>
  </si>
  <si>
    <t>http://hsip.dot.state.oh.us/report/?docnbr=20118110556</t>
  </si>
  <si>
    <t>\\WEBIMG01\HSIPPRD$\2011\ODOT_SCANS\201181105561816000.TIF</t>
  </si>
  <si>
    <t>http://hsip.dot.state.oh.us/report/?docnbr=20118111163</t>
  </si>
  <si>
    <t>\\WEBIMG01\HSIPPRD$\2011\ODOT_SCANS\201181111631816000.TIF</t>
  </si>
  <si>
    <t>http://hsip.dot.state.oh.us/report/?docnbr=20118111186</t>
  </si>
  <si>
    <t>\\WEBIMG01\HSIPPRD$\2011\ODOT_SCANS\201181111861816000.TIF</t>
  </si>
  <si>
    <t>http://hsip.dot.state.oh.us/report/?docnbr=20134029636</t>
  </si>
  <si>
    <t>\\WEBIMG01\HSIPPRD$\2013\ODPS_SCANS\201340296361816000.PDF</t>
  </si>
  <si>
    <t>http://hsip.dot.state.oh.us/report/?docnbr=20134030762</t>
  </si>
  <si>
    <t>\\WEBIMG01\HSIPPRD$\2013\ODPS_SCANS\201340307621816000.PDF</t>
  </si>
  <si>
    <t>http://hsip.dot.state.oh.us/report/?docnbr=20134030797</t>
  </si>
  <si>
    <t>\\WEBIMG01\HSIPPRD$\2013\ODOT_SCANS\20134030797.PDF</t>
  </si>
  <si>
    <t>http://hsip.dot.state.oh.us/report/?docnbr=20118113310</t>
  </si>
  <si>
    <t>\\WEBIMG01\HSIPPRD$\2011\ODOT_SCANS\201181133101816000.TIF</t>
  </si>
  <si>
    <t>http://hsip.dot.state.oh.us/report/?docnbr=20125007540</t>
  </si>
  <si>
    <t>\\WEBIMG01\HSIPPRD$\2012\ODOT_SCANS\20125007540.TIF</t>
  </si>
  <si>
    <t>http://hsip.dot.state.oh.us/report/?docnbr=20144026289</t>
  </si>
  <si>
    <t>\\WEBIMG01\HSIPPRD$\2014\ODPS_SCANS\201440262891816000.PDF</t>
  </si>
  <si>
    <t>7TH</t>
  </si>
  <si>
    <t>http://hsip.dot.state.oh.us/report/?docnbr=20144026321</t>
  </si>
  <si>
    <t>Posted Speed 51-55</t>
  </si>
  <si>
    <t>\\WEBIMG01\HSIPPRD$\2014\ODPS_SCANS\201440263211816000.PDF</t>
  </si>
  <si>
    <t>http://hsip.dot.state.oh.us/report/?docnbr=20144029764</t>
  </si>
  <si>
    <t>\\WEBIMG01\HSIPPRD$\2014\ODPS_SCANS\201440297641816000.PDF</t>
  </si>
  <si>
    <t>http://hsip.dot.state.oh.us/report/?docnbr=20144032692</t>
  </si>
  <si>
    <t>\\WEBIMG01\HSIPPRD$\2014\ODPS_SCANS\201440326921816000.PDF</t>
  </si>
  <si>
    <t>http://hsip.dot.state.oh.us/report/?docnbr=20144033697</t>
  </si>
  <si>
    <t>\\WEBIMG01\HSIPPRD$\2014\ODPS_SCANS\201440336971816000.PDF</t>
  </si>
  <si>
    <t>http://hsip.dot.state.oh.us/report/?docnbr=20144034297</t>
  </si>
  <si>
    <t>\\WEBIMG01\HSIPPRD$\2014\ODPS_SCANS\201440342971816000.PDF</t>
  </si>
  <si>
    <t>http://hsip.dot.state.oh.us/report/?docnbr=20128029430</t>
  </si>
  <si>
    <t>\\WEBIMG01\HSIPPRD$\2012\ODOT_SCANS\201280294301816000.TIF</t>
  </si>
  <si>
    <t>http://hsip.dot.state.oh.us/report/?docnbr=20144015257</t>
  </si>
  <si>
    <t>\\WEBIMG01\HSIPPRD$\2014\ODPS_SCANS\201440152571816000.PDF</t>
  </si>
  <si>
    <t>http://hsip.dot.state.oh.us/report/?docnbr=20144017278</t>
  </si>
  <si>
    <t>\\WEBIMG01\HSIPPRD$\2014\ODPS_SCANS\201440172781816000.PDF</t>
  </si>
  <si>
    <t>30TH</t>
  </si>
  <si>
    <t>http://hsip.dot.state.oh.us/report/?docnbr=20144036406</t>
  </si>
  <si>
    <t>\\WEBIMG01\HSIPPRD$\2014\ODPS_SCANS\201440364061816000.PDF</t>
  </si>
  <si>
    <t>http://hsip.dot.state.oh.us/report/?docnbr=20144036407</t>
  </si>
  <si>
    <t>http://hsip.dot.state.oh.us/report/?docnbr=20134014639</t>
  </si>
  <si>
    <t>\\WEBIMG01\HSIPPRD$\2013\ODPS_SCANS\201340146391816000.PDF</t>
  </si>
  <si>
    <t>http://hsip.dot.state.oh.us/report/?docnbr=20134014943</t>
  </si>
  <si>
    <t>\\WEBIMG01\HSIPPRD$\2013\ODPS_SCANS\201340149431816000.PDF</t>
  </si>
  <si>
    <t>http://hsip.dot.state.oh.us/report/?docnbr=20134015223</t>
  </si>
  <si>
    <t>\\WEBIMG01\HSIPPRD$\2013\ODPS_SCANS\201340152231816000.PDF</t>
  </si>
  <si>
    <t>http://hsip.dot.state.oh.us/report/?docnbr=20134015697</t>
  </si>
  <si>
    <t>\\WEBIMG01\HSIPPRD$\2013\ODPS_SCANS\201340156971816000.PDF</t>
  </si>
  <si>
    <t>22ND</t>
  </si>
  <si>
    <t>http://hsip.dot.state.oh.us/report/?docnbr=20134017300</t>
  </si>
  <si>
    <t>\\WEBIMG01\HSIPPRD$\2013\ODPS_SCANS\201340173001816000.PDF</t>
  </si>
  <si>
    <t>http://hsip.dot.state.oh.us/report/?docnbr=20134017305</t>
  </si>
  <si>
    <t>\\WEBIMG01\HSIPPRD$\2013\ODPS_SCANS\201340173051816000.PDF</t>
  </si>
  <si>
    <t>http://hsip.dot.state.oh.us/report/?docnbr=20134019315</t>
  </si>
  <si>
    <t>\\WEBIMG01\HSIPPRD$\2013\ODPS_SCANS\201340193151816000.PDF</t>
  </si>
  <si>
    <t>http://hsip.dot.state.oh.us/report/?docnbr=20118121478</t>
  </si>
  <si>
    <t>\\WEBIMG01\HSIPPRD$\2011\ODOT_SCANS\201181214781816000.TIF</t>
  </si>
  <si>
    <t>http://hsip.dot.state.oh.us/report/?docnbr=20134036638</t>
  </si>
  <si>
    <t>\\WEBIMG01\HSIPPRD$\2013\ODPS_SCANS\201340366381816000.PDF</t>
  </si>
  <si>
    <t>http://hsip.dot.state.oh.us/report/?docnbr=20134041882</t>
  </si>
  <si>
    <t>\\WEBIMG01\HSIPPRD$\2013\ODPS_SCANS\201340418821816000.PDF</t>
  </si>
  <si>
    <t>http://hsip.dot.state.oh.us/report/?docnbr=20134042136</t>
  </si>
  <si>
    <t>\\WEBIMG01\HSIPPRD$\2013\ODPS_SCANS\201340421361816000.PDF</t>
  </si>
  <si>
    <t>http://hsip.dot.state.oh.us/report/?docnbr=20134042217</t>
  </si>
  <si>
    <t>\\WEBIMG01\HSIPPRD$\2013\ODPS_SCANS\201340422171816000.PDF</t>
  </si>
  <si>
    <t>http://hsip.dot.state.oh.us/report/?docnbr=20134042244</t>
  </si>
  <si>
    <t>\\WEBIMG01\HSIPPRD$\2013\ODPS_SCANS\201340422441816000.PDF</t>
  </si>
  <si>
    <t>http://hsip.dot.state.oh.us/report/?docnbr=20118139174</t>
  </si>
  <si>
    <t>\\WEBIMG01\HSIPPRD$\2011\ODOT_SCANS\201181391741816000.TIF</t>
  </si>
  <si>
    <t>http://hsip.dot.state.oh.us/report/?docnbr=20124007475</t>
  </si>
  <si>
    <t>\\WEBIMG01\HSIPPRD$\2012\ODOT_SCANS\20124007475.TIF</t>
  </si>
  <si>
    <t>http://hsip.dot.state.oh.us/report/?docnbr=20124007727</t>
  </si>
  <si>
    <t>\\WEBIMG01\HSIPPRD$\2012\ODOT_SCANS\20124007727.TIF</t>
  </si>
  <si>
    <t>http://hsip.dot.state.oh.us/report/?docnbr=20134050607</t>
  </si>
  <si>
    <t>\\WEBIMG01\HSIPPRD$\2013\ODPS_SCANS\201340506071816000.PDF</t>
  </si>
  <si>
    <t>http://hsip.dot.state.oh.us/report/?docnbr=20134052915</t>
  </si>
  <si>
    <t>\\WEBIMG01\HSIPPRD$\2013\ODPS_SCANS\201340529151816000.PDF</t>
  </si>
  <si>
    <t>http://hsip.dot.state.oh.us/report/?docnbr=20134073488</t>
  </si>
  <si>
    <t>http://hsip.dot.state.oh.us/report/?docnbr=20134060497</t>
  </si>
  <si>
    <t>\\WEBIMG01\HSIPPRD$\2013\ODPS_SCANS\201340604971816000.PDF</t>
  </si>
  <si>
    <t>http://hsip.dot.state.oh.us/report/?docnbr=20134060747</t>
  </si>
  <si>
    <t>\\WEBIMG01\HSIPPRD$\2013\ODPS_SCANS\201340607471816000.PDF</t>
  </si>
  <si>
    <t>http://hsip.dot.state.oh.us/report/?docnbr=20134056084</t>
  </si>
  <si>
    <t>\\WEBIMG01\HSIPPRD$\2013\ODPS_SCANS\201340560841816000.PDF</t>
  </si>
  <si>
    <t>http://hsip.dot.state.oh.us/report/?docnbr=20134056303</t>
  </si>
  <si>
    <t>\\WEBIMG01\HSIPPRD$\2013\ODPS_SCANS\201340563031816000.PDF</t>
  </si>
  <si>
    <t>http://hsip.dot.state.oh.us/report/?docnbr=20134058743</t>
  </si>
  <si>
    <t>\\WEBIMG01\HSIPPRD$\2013\ODPS_SCANS\201340587431816000.PDF</t>
  </si>
  <si>
    <t>http://hsip.dot.state.oh.us/report/?docnbr=20134058772</t>
  </si>
  <si>
    <t>\\WEBIMG01\HSIPPRD$\2013\ODPS_SCANS\201340587721816000.PDF</t>
  </si>
  <si>
    <t>http://hsip.dot.state.oh.us/report/?docnbr=20134068311</t>
  </si>
  <si>
    <t>\\WEBIMG01\HSIPPRD$\2013\ODPS_SCANS\201340683111816000.PDF</t>
  </si>
  <si>
    <t>http://hsip.dot.state.oh.us/report/?docnbr=20134069808</t>
  </si>
  <si>
    <t>\\WEBIMG01\HSIPPRD$\2013\ODPS_SCANS\201340698081816000.PDF</t>
  </si>
  <si>
    <t>http://hsip.dot.state.oh.us/report/?docnbr=20134074163</t>
  </si>
  <si>
    <t>http://hsip.dot.state.oh.us/report/?docnbr=20134048866</t>
  </si>
  <si>
    <t>\\WEBIMG01\HSIPPRD$\2013\ODPS_SCANS\201340488661816000.PDF</t>
  </si>
  <si>
    <t>http://hsip.dot.state.oh.us/report/?docnbr=20134072026</t>
  </si>
  <si>
    <t>\\WEBIMG01\HSIPPRD$\2013\ODPS_SCANS\201340720261816000.PDF</t>
  </si>
  <si>
    <t>http://hsip.dot.state.oh.us/report/?docnbr=20134072046</t>
  </si>
  <si>
    <t>\\WEBIMG01\HSIPPRD$\2013\ODPS_SCANS\201340720461816000.PDF</t>
  </si>
  <si>
    <t>http://hsip.dot.state.oh.us/report/?docnbr=20134072822</t>
  </si>
  <si>
    <t>\\WEBIMG01\HSIPPRD$\2013\ODPS_SCANS\201340728221816000.PDF</t>
  </si>
  <si>
    <t>CS0092ND</t>
  </si>
  <si>
    <t>http://hsip.dot.state.oh.us/report/?docnbr=20118184937</t>
  </si>
  <si>
    <t>\\WEBIMG01\HSIPPRD$\2011\ODOT_SCANS\201181849371816000.TIF</t>
  </si>
  <si>
    <t>http://hsip.dot.state.oh.us/report/?docnbr=20118197076</t>
  </si>
  <si>
    <t>\\WEBIMG01\HSIPPRD$\2011\ODOT_SCANS\201181970761816000.TIF</t>
  </si>
  <si>
    <t>http://hsip.dot.state.oh.us/report/?docnbr=20118197167</t>
  </si>
  <si>
    <t>\\WEBIMG01\HSIPPRD$\2011\ODOT_SCANS\201181971671816000.TIF</t>
  </si>
  <si>
    <t>http://hsip.dot.state.oh.us/report/?docnbr=20118197402</t>
  </si>
  <si>
    <t>\\WEBIMG01\HSIPPRD$\2011\ODOT_SCANS\201181974021816000.TIF</t>
  </si>
  <si>
    <t>http://hsip.dot.state.oh.us/report/?docnbr=20118176750</t>
  </si>
  <si>
    <t>\\WEBIMG01\HSIPPRD$\2011\ODOT_SCANS\201181767501816000.TIF</t>
  </si>
  <si>
    <t>http://hsip.dot.state.oh.us/report/?docnbr=20118177219</t>
  </si>
  <si>
    <t>\\WEBIMG01\HSIPPRD$\2011\ODOT_SCANS\201181772191816000.TIF</t>
  </si>
  <si>
    <t>http://hsip.dot.state.oh.us/report/?docnbr=20118177228</t>
  </si>
  <si>
    <t>\\WEBIMG01\HSIPPRD$\2011\ODOT_SCANS\201181772281816000.TIF</t>
  </si>
  <si>
    <t>http://hsip.dot.state.oh.us/report/?docnbr=20118177781</t>
  </si>
  <si>
    <t>\\WEBIMG01\HSIPPRD$\2011\ODOT_SCANS\201181777811816000.TIF</t>
  </si>
  <si>
    <t>http://hsip.dot.state.oh.us/report/?docnbr=20118194125</t>
  </si>
  <si>
    <t>\\WEBIMG01\HSIPPRD$\2011\ODOT_SCANS\201181941251816000.TIF</t>
  </si>
  <si>
    <t>http://hsip.dot.state.oh.us/report/?docnbr=20118196488</t>
  </si>
  <si>
    <t>\\WEBIMG01\HSIPPRD$\2011\ODOT_SCANS\201181964881816000.TIF</t>
  </si>
  <si>
    <t>http://hsip.dot.state.oh.us/report/?docnbr=20118166013</t>
  </si>
  <si>
    <t>\\WEBIMG01\HSIPPRD$\2011\ODOT_SCANS\201181660131816000.TIF</t>
  </si>
  <si>
    <t>http://hsip.dot.state.oh.us/report/?docnbr=20118169116</t>
  </si>
  <si>
    <t>\\WEBIMG01\HSIPPRD$\2011\ODOT_SCANS\201181691161816000.TIF</t>
  </si>
  <si>
    <t>http://hsip.dot.state.oh.us/report/?docnbr=20128114411</t>
  </si>
  <si>
    <t>\\WEBIMG01\HSIPPRD$\2012\ODOT_SCANS\201281144111816000.TIF</t>
  </si>
  <si>
    <t>http://hsip.dot.state.oh.us/report/?docnbr=20128079520</t>
  </si>
  <si>
    <t>\\WEBIMG01\HSIPPRD$\2012\ODOT_SCANS\201280795201816000.TIF</t>
  </si>
  <si>
    <t>http://hsip.dot.state.oh.us/report/?docnbr=20128080940</t>
  </si>
  <si>
    <t>\\WEBIMG01\HSIPPRD$\2012\ODOT_SCANS\201280809401816000.TIF</t>
  </si>
  <si>
    <t>http://hsip.dot.state.oh.us/report/?docnbr=20128111816</t>
  </si>
  <si>
    <t>\\WEBIMG01\HSIPPRD$\2012\ODOT_SCANS\201281118161816000.TIF</t>
  </si>
  <si>
    <t>http://hsip.dot.state.oh.us/report/?docnbr=20128061673</t>
  </si>
  <si>
    <t>\\WEBIMG01\HSIPPRD$\2012\ODOT_SCANS\201280616731816000.TIF</t>
  </si>
  <si>
    <t>http://hsip.dot.state.oh.us/report/?docnbr=20128061677</t>
  </si>
  <si>
    <t>\\WEBIMG01\HSIPPRD$\2012\ODOT_SCANS\201280616771816000.TIF</t>
  </si>
  <si>
    <t>MP000.40</t>
  </si>
  <si>
    <t>http://hsip.dot.state.oh.us/report/?docnbr=20154000018</t>
  </si>
  <si>
    <t>Unit Speed 61-65</t>
  </si>
  <si>
    <t>\\WEBIMG01\HSIPPRD$\2015\ODOT_SCANS\20154000018.PDF</t>
  </si>
  <si>
    <t>http://hsip.dot.state.oh.us/report/?docnbr=20128067607</t>
  </si>
  <si>
    <t>\\WEBIMG01\HSIPPRD$\2012\ODOT_SCANS\201280676071816000.TIF</t>
  </si>
  <si>
    <t>http://hsip.dot.state.oh.us/report/?docnbr=20128067671</t>
  </si>
  <si>
    <t>\\WEBIMG01\HSIPPRD$\2012\ODOT_SCANS\201280676711816000.TIF</t>
  </si>
  <si>
    <t>http://hsip.dot.state.oh.us/report/?docnbr=20137022203</t>
  </si>
  <si>
    <t>\\WEBIMG01\HSIPPRD$\2013\ODPS_SCANS\201370222031816000.PDF</t>
  </si>
  <si>
    <t>http://hsip.dot.state.oh.us/report/?docnbr=20137013430</t>
  </si>
  <si>
    <t>\\WEBIMG01\HSIPPRD$\2013\ODPS_SCANS\201370134301816000.PDF</t>
  </si>
  <si>
    <t>http://hsip.dot.state.oh.us/report/?docnbr=20137075584</t>
  </si>
  <si>
    <t>\\WEBIMG01\HSIPPRD$\2013\ODPS_SCANS\201370755841816000.PDF</t>
  </si>
  <si>
    <t>http://hsip.dot.state.oh.us/report/?docnbr=20137075830</t>
  </si>
  <si>
    <t>\\WEBIMG01\HSIPPRD$\2013\ODPS_SCANS\201370758301816000.PDF</t>
  </si>
  <si>
    <t>http://hsip.dot.state.oh.us/report/?docnbr=20147074069</t>
  </si>
  <si>
    <t>\\WEBIMG01\HSIPPRD$\2014\ODPS_SCANS\201470740691816000.PDF</t>
  </si>
  <si>
    <t>http://hsip.dot.state.oh.us/report/?docnbr=20137016267</t>
  </si>
  <si>
    <t>\\WEBIMG01\HSIPPRD$\2013\ODPS_SCANS\201370162671816000.PDF</t>
  </si>
  <si>
    <t>http://hsip.dot.state.oh.us/report/?docnbr=20137017451</t>
  </si>
  <si>
    <t>\\WEBIMG01\HSIPPRD$\2013\ODPS_SCANS\201370174511816000.PDF</t>
  </si>
  <si>
    <t>http://hsip.dot.state.oh.us/report/?docnbr=20137019572</t>
  </si>
  <si>
    <t>\\WEBIMG01\HSIPPRD$\2013\ODPS_SCANS\201370195721816000.PDF</t>
  </si>
  <si>
    <t>http://hsip.dot.state.oh.us/report/?docnbr=20128085950</t>
  </si>
  <si>
    <t>\\WEBIMG01\HSIPPRD$\2012\ODOT_SCANS\201280859501816000.TIF</t>
  </si>
  <si>
    <t>http://hsip.dot.state.oh.us/report/?docnbr=20144001253</t>
  </si>
  <si>
    <t>\\WEBIMG01\HSIPPRD$\2014\ODPS_SCANS\201440012531816000.PDF</t>
  </si>
  <si>
    <t>http://hsip.dot.state.oh.us/report/?docnbr=20144001354</t>
  </si>
  <si>
    <t>\\WEBIMG01\HSIPPRD$\2014\ODPS_SCANS\201440013541816000.PDF</t>
  </si>
  <si>
    <t>http://hsip.dot.state.oh.us/report/?docnbr=20147083284</t>
  </si>
  <si>
    <t>\\WEBIMG01\HSIPPRD$\2014\ODPS_SCANS\201470832841816000.PDF</t>
  </si>
  <si>
    <t>http://hsip.dot.state.oh.us/report/?docnbr=20137031481</t>
  </si>
  <si>
    <t>\\WEBIMG01\HSIPPRD$\2013\ODPS_SCANS\201370314811816000.PDF</t>
  </si>
  <si>
    <t>http://hsip.dot.state.oh.us/report/?docnbr=20137032149</t>
  </si>
  <si>
    <t>\\WEBIMG01\HSIPPRD$\2013\ODPS_SCANS\201370321491816000.PDF</t>
  </si>
  <si>
    <t>http://hsip.dot.state.oh.us/report/?docnbr=20128089471</t>
  </si>
  <si>
    <t>\\WEBIMG01\HSIPPRD$\2012\ODOT_SCANS\201280894711816000.TIF</t>
  </si>
  <si>
    <t>http://hsip.dot.state.oh.us/report/?docnbr=20128070238</t>
  </si>
  <si>
    <t>\\WEBIMG01\HSIPPRD$\2012\ODOT_SCANS\201280702381816000.TIF</t>
  </si>
  <si>
    <t>http://hsip.dot.state.oh.us/report/?docnbr=20128126220</t>
  </si>
  <si>
    <t>\\WEBIMG01\HSIPPRD$\2012\ODOT_SCANS\201281262201816000.TIF</t>
  </si>
  <si>
    <t>http://hsip.dot.state.oh.us/report/?docnbr=20128122944</t>
  </si>
  <si>
    <t>\\WEBIMG01\HSIPPRD$\2012\ODOT_SCANS\201281229441816000.TIF</t>
  </si>
  <si>
    <t>http://hsip.dot.state.oh.us/report/?docnbr=20157003443</t>
  </si>
  <si>
    <t>\\WEBIMG01\HSIPPRD$\2015\ODPS_SCANS\201570034431816000.PDF</t>
  </si>
  <si>
    <t>http://hsip.dot.state.oh.us/report/?docnbr=20157003888</t>
  </si>
  <si>
    <t>\\WEBIMG01\HSIPPRD$\2015\ODPS_SCANS\201570038881816000.PDF</t>
  </si>
  <si>
    <t>http://hsip.dot.state.oh.us/report/?docnbr=20147027446</t>
  </si>
  <si>
    <t>\\WEBIMG01\HSIPPRD$\2014\ODPS_SCANS\201470274461816000.PDF</t>
  </si>
  <si>
    <t>http://hsip.dot.state.oh.us/report/?docnbr=20157012096</t>
  </si>
  <si>
    <t>\\WEBIMG01\HSIPPRD$\2015\ODPS_SCANS\201570120961816000.PDF</t>
  </si>
  <si>
    <t>http://hsip.dot.state.oh.us/report/?docnbr=20157008177</t>
  </si>
  <si>
    <t>\\WEBIMG01\HSIPPRD$\2015\ODPS_SCANS\201570081771816000.PDF</t>
  </si>
  <si>
    <t>http://hsip.dot.state.oh.us/report/?docnbr=20157017275</t>
  </si>
  <si>
    <t>\\WEBIMG01\HSIPPRD$\2015\ODPS_SCANS\201570172751816000.PDF</t>
  </si>
  <si>
    <t>IR90</t>
  </si>
  <si>
    <t>http://hsip.dot.state.oh.us/report/?docnbr=20157020456</t>
  </si>
  <si>
    <t>\\WEBIMG01\HSIPPRD$\2015\ODPS_SCANS\201570204561816000.PDF</t>
  </si>
  <si>
    <t>http://hsip.dot.state.oh.us/report/?docnbr=20128147884</t>
  </si>
  <si>
    <t>\\WEBIMG01\HSIPPRD$\2012\ODOT_SCANS\201281478841816000.TIF</t>
  </si>
  <si>
    <t>0063RD</t>
  </si>
  <si>
    <t>http://hsip.dot.state.oh.us/report/?docnbr=20128148373</t>
  </si>
  <si>
    <t>\\WEBIMG01\HSIPPRD$\2012\ODOT_SCANS\201281483731816000.TIF</t>
  </si>
  <si>
    <t>http://hsip.dot.state.oh.us/report/?docnbr=20157046808</t>
  </si>
  <si>
    <t>\\WEBIMG01\HSIPPRD$\2015\ODPS_SCANS\201570468081816000.PDF</t>
  </si>
  <si>
    <t>http://hsip.dot.state.oh.us/report/?docnbr=20157025971</t>
  </si>
  <si>
    <t>\\WEBIMG01\HSIPPRD$\2015\ODPS_SCANS\201570259711816000.PDF</t>
  </si>
  <si>
    <t>26TH</t>
  </si>
  <si>
    <t>http://hsip.dot.state.oh.us/report/?docnbr=20157025988</t>
  </si>
  <si>
    <t>\\WEBIMG01\HSIPPRD$\2015\ODPS_SCANS\201570259881816000.PDF</t>
  </si>
  <si>
    <t>http://hsip.dot.state.oh.us/report/?docnbr=20157051242</t>
  </si>
  <si>
    <t>\\WEBIMG01\HSIPPRD$\2015\ODPS_SCANS\201570512421816000.PDF</t>
  </si>
  <si>
    <t>SCUYUS00006*IC</t>
  </si>
  <si>
    <t>US0006I</t>
  </si>
  <si>
    <t>SR2</t>
  </si>
  <si>
    <t>http://hsip.dot.state.oh.us/report/?docnbr=20157052395</t>
  </si>
  <si>
    <t>\\WEBIMG01\HSIPPRD$\2015\ODPS_SCANS\201570523951816000.PDF</t>
  </si>
  <si>
    <t>http://hsip.dot.state.oh.us/report/?docnbr=20157054923</t>
  </si>
  <si>
    <t>\\WEBIMG01\HSIPPRD$\2015\ODPS_SCANS\201570549231816000.PDF</t>
  </si>
  <si>
    <t>http://hsip.dot.state.oh.us/report/?docnbr=20157055679</t>
  </si>
  <si>
    <t>\\WEBIMG01\HSIPPRD$\2015\ODPS_SCANS\201570556791816000.PDF</t>
  </si>
  <si>
    <t>http://hsip.dot.state.oh.us/report/?docnbr=20157026589</t>
  </si>
  <si>
    <t>\\WEBIMG01\HSIPPRD$\2015\ODPS_SCANS\201570265891816000.PDF</t>
  </si>
  <si>
    <t>http://hsip.dot.state.oh.us/report/?docnbr=20157066921</t>
  </si>
  <si>
    <t>\\WEBIMG01\HSIPPRD$\2015\ODPS_SCANS\201570669211816000.PDF</t>
  </si>
  <si>
    <t>http://hsip.dot.state.oh.us/report/?docnbr=20157067258</t>
  </si>
  <si>
    <t>\\WEBIMG01\HSIPPRD$\2015\ODPS_SCANS\201570672581816000.PDF</t>
  </si>
  <si>
    <t>http://hsip.dot.state.oh.us/report/?docnbr=20157081692</t>
  </si>
  <si>
    <t>\\WEBIMG01\HSIPPRD$\2015\ODPS_SCANS\201570816921816000.PDF</t>
  </si>
  <si>
    <t>http://hsip.dot.state.oh.us/report/?docnbr=20157027234</t>
  </si>
  <si>
    <t>\\WEBIMG01\HSIPPRD$\2015\ODPS_SCANS\201570272341816000.PDF</t>
  </si>
  <si>
    <t>CCUYCR00718**C</t>
  </si>
  <si>
    <t>CR0718</t>
  </si>
  <si>
    <t>http://hsip.dot.state.oh.us/report/?docnbr=20157027434</t>
  </si>
  <si>
    <t>\\WEBIMG01\HSIPPRD$\2015\ODPS_SCANS\201570274341816000.PDF</t>
  </si>
  <si>
    <t>http://hsip.dot.state.oh.us/report/?docnbr=20157027641</t>
  </si>
  <si>
    <t>\\WEBIMG01\HSIPPRD$\2015\ODPS_SCANS\201570276411816000.PDF</t>
  </si>
  <si>
    <t>http://hsip.dot.state.oh.us/report/?docnbr=20157024361</t>
  </si>
  <si>
    <t>\\WEBIMG01\HSIPPRD$\2015\ODPS_SCANS\201570243611816000.PDF</t>
  </si>
  <si>
    <t>http://hsip.dot.state.oh.us/report/?docnbr=20157088174</t>
  </si>
  <si>
    <t>\\WEBIMG01\HSIPPRD$\2015\ODPS_SCANS\201570881741816000.PDF</t>
  </si>
  <si>
    <t>http://hsip.dot.state.oh.us/report/?docnbr=20157092181</t>
  </si>
  <si>
    <t>\\WEBIMG01\HSIPPRD$\2015\ODPS_SCANS\201570921811816000.PDF</t>
  </si>
  <si>
    <t>http://hsip.dot.state.oh.us/report/?docnbr=20157092298</t>
  </si>
  <si>
    <t>\\WEBIMG01\HSIPPRD$\2015\ODPS_SCANS\201570922981816000.PDF</t>
  </si>
  <si>
    <t>Unsafe Speed</t>
  </si>
  <si>
    <t>http://hsip.dot.state.oh.us/report/?docnbr=20157092769</t>
  </si>
  <si>
    <t>\\WEBIMG01\HSIPPRD$\2015\ODPS_SCANS\201570927691816000.PDF</t>
  </si>
  <si>
    <t>http://hsip.dot.state.oh.us/report/?docnbr=20157062115</t>
  </si>
  <si>
    <t>\\WEBIMG01\HSIPPRD$\2015\ODPS_SCANS\201570621151816000.PDF</t>
  </si>
  <si>
    <t>http://hsip.dot.state.oh.us/report/?docnbr=20157071872</t>
  </si>
  <si>
    <t>\\WEBIMG01\HSIPPRD$\2015\ODPS_SCANS\201570718721816000.PDF</t>
  </si>
  <si>
    <t>15-2453</t>
  </si>
  <si>
    <t>http://hsip.dot.state.oh.us/report/?docnbr=20157072391</t>
  </si>
  <si>
    <t>\\WEBIMG01\HSIPPRD$\2015\ODPS_SCANS\201570723911816000.PDF</t>
  </si>
  <si>
    <t>CHURCH</t>
  </si>
  <si>
    <t>http://hsip.dot.state.oh.us/report/?docnbr=20157074976</t>
  </si>
  <si>
    <t>\\WEBIMG01\HSIPPRD$\2015\ODPS_SCANS\201570749761816000.PDF</t>
  </si>
  <si>
    <t>MCLEAN</t>
  </si>
  <si>
    <t>http://hsip.dot.state.oh.us/report/?docnbr=20157079051</t>
  </si>
  <si>
    <t>\\WEBIMG01\HSIPPRD$\2015\ODPS_SCANS\201570790511816000.PDF</t>
  </si>
  <si>
    <t>CCUYCR00756**C</t>
  </si>
  <si>
    <t>http://hsip.dot.state.oh.us/report/?docnbr=20157080829</t>
  </si>
  <si>
    <t>\\WEBIMG01\HSIPPRD$\2015\ODPS_SCANS\201570808291816000.PDF</t>
  </si>
  <si>
    <t>Other Road Condition</t>
  </si>
  <si>
    <t>http://hsip.dot.state.oh.us/report/?docnbr=20157080994</t>
  </si>
  <si>
    <t>\\WEBIMG01\HSIPPRD$\2015\ODPS_SCANS\201570809941816000.PDF</t>
  </si>
  <si>
    <t>CS0106TH</t>
  </si>
  <si>
    <t>http://hsip.dot.state.oh.us/report/?docnbr=20118031140</t>
  </si>
  <si>
    <t>\\WEBIMG01\HSIPPRD$\2011\ODOT_SCANS\201180311401816000.TIF</t>
  </si>
  <si>
    <t>http://hsip.dot.state.oh.us/report/?docnbr=20134000290</t>
  </si>
  <si>
    <t>\\WEBIMG01\HSIPPRD$\2013\ODPS_SCANS\201340002901816000.PDF</t>
  </si>
  <si>
    <t>http://hsip.dot.state.oh.us/report/?docnbr=20134000376</t>
  </si>
  <si>
    <t>\\WEBIMG01\HSIPPRD$\2013\ODPS_SCANS\201340003761816000.PDF</t>
  </si>
  <si>
    <t>Summary of Pedalcyclists and Pedestrain Injuries and Fatalities within 1.5 Miles of Project Area in Cleveland 2011 to 2015</t>
  </si>
  <si>
    <t>6,909 meters</t>
  </si>
  <si>
    <t>Re-Connecting Cleveland</t>
  </si>
  <si>
    <t>Re-Connecting Cleveland Benefit Cost Ratios</t>
  </si>
  <si>
    <t>#4 Canal Basin Park Connector</t>
  </si>
  <si>
    <t xml:space="preserve">#5 Red Line Greenway Phases 1 and 2 </t>
  </si>
  <si>
    <t>Re-Connecting Cleveland TIGER Projects</t>
  </si>
  <si>
    <t>Residents within 1.5 miles of Re-Connecting Cleveland</t>
  </si>
  <si>
    <t>Households within 1.5 miles of Re-Connecting Cleveland</t>
  </si>
  <si>
    <t>Percent households within 1.5 miles of Re-Connecting Cleveland</t>
  </si>
  <si>
    <t>Source: Cleveland Metroparks GIS Analysis of Re-Connecting Cleveland TIGER Projects 1.5 miles radius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</si>
</sst>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00000000"/>
    <numFmt numFmtId="165" formatCode="_(* #,##0_);_(* \(#,##0\);_(* &quot;-&quot;??_);_(@_)"/>
    <numFmt numFmtId="166" formatCode="_(&quot;$&quot;* #,##0_);_(&quot;$&quot;* \(#,##0\);_(&quot;$&quot;* &quot;-&quot;??_);_(@_)"/>
    <numFmt numFmtId="167" formatCode="&quot;$&quot;#,##0"/>
    <numFmt numFmtId="168" formatCode="0.0"/>
    <numFmt numFmtId="169" formatCode="0.0%"/>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6"/>
      <color theme="1"/>
      <name val="Calibri"/>
      <family val="2"/>
      <scheme val="minor"/>
    </font>
    <font>
      <sz val="10"/>
      <name val="Arial"/>
      <family val="2"/>
    </font>
    <font>
      <b/>
      <sz val="10"/>
      <name val="Arial"/>
      <family val="2"/>
    </font>
    <font>
      <u/>
      <sz val="10"/>
      <color indexed="12"/>
      <name val="Arial"/>
      <family val="2"/>
    </font>
    <font>
      <b/>
      <sz val="12"/>
      <color theme="1"/>
      <name val="Calibri"/>
      <family val="2"/>
      <scheme val="minor"/>
    </font>
    <font>
      <b/>
      <sz val="18"/>
      <color theme="1"/>
      <name val="Calibri"/>
      <family val="2"/>
      <scheme val="minor"/>
    </font>
    <font>
      <sz val="10"/>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0" fillId="0" borderId="0"/>
    <xf numFmtId="0" fontId="22" fillId="0" borderId="0" applyNumberFormat="0" applyFill="0" applyBorder="0" applyAlignment="0" applyProtection="0">
      <alignment vertical="top"/>
      <protection locked="0"/>
    </xf>
    <xf numFmtId="0" fontId="29" fillId="0" borderId="0" applyNumberFormat="0" applyFill="0" applyBorder="0" applyAlignment="0" applyProtection="0"/>
  </cellStyleXfs>
  <cellXfs count="139">
    <xf numFmtId="0" fontId="0" fillId="0" borderId="0" xfId="0"/>
    <xf numFmtId="164" fontId="0" fillId="0" borderId="0" xfId="0" applyNumberFormat="1"/>
    <xf numFmtId="1" fontId="0" fillId="0" borderId="0" xfId="0" applyNumberFormat="1"/>
    <xf numFmtId="3" fontId="0" fillId="0" borderId="0" xfId="0" applyNumberFormat="1"/>
    <xf numFmtId="164" fontId="0" fillId="0" borderId="0" xfId="0" applyNumberFormat="1" applyBorder="1"/>
    <xf numFmtId="165" fontId="0" fillId="0" borderId="0" xfId="42" applyNumberFormat="1" applyFont="1"/>
    <xf numFmtId="9" fontId="0" fillId="0" borderId="0" xfId="43" applyFont="1"/>
    <xf numFmtId="0" fontId="0" fillId="0" borderId="0" xfId="0" applyAlignment="1">
      <alignment horizontal="center" wrapText="1"/>
    </xf>
    <xf numFmtId="164" fontId="0" fillId="0" borderId="13" xfId="0" applyNumberFormat="1" applyBorder="1"/>
    <xf numFmtId="165" fontId="0" fillId="0" borderId="13" xfId="42" applyNumberFormat="1" applyFont="1" applyBorder="1"/>
    <xf numFmtId="9" fontId="0" fillId="0" borderId="13" xfId="43" applyFont="1" applyBorder="1"/>
    <xf numFmtId="6" fontId="0" fillId="0" borderId="0" xfId="0" applyNumberFormat="1"/>
    <xf numFmtId="10" fontId="0" fillId="0" borderId="0" xfId="0" applyNumberFormat="1"/>
    <xf numFmtId="8" fontId="0" fillId="0" borderId="0" xfId="0" applyNumberFormat="1"/>
    <xf numFmtId="166" fontId="0" fillId="0" borderId="13" xfId="44" applyNumberFormat="1" applyFont="1" applyBorder="1"/>
    <xf numFmtId="5" fontId="0" fillId="0" borderId="0" xfId="44" applyNumberFormat="1" applyFont="1"/>
    <xf numFmtId="167" fontId="0" fillId="0" borderId="0" xfId="0" applyNumberFormat="1" applyBorder="1"/>
    <xf numFmtId="167" fontId="16" fillId="0" borderId="13" xfId="0" applyNumberFormat="1" applyFont="1" applyBorder="1"/>
    <xf numFmtId="1" fontId="0" fillId="0" borderId="0" xfId="0" applyNumberFormat="1" applyFill="1"/>
    <xf numFmtId="0" fontId="20" fillId="0" borderId="0" xfId="45" applyFont="1" applyFill="1" applyAlignment="1">
      <alignment horizontal="center"/>
    </xf>
    <xf numFmtId="0" fontId="22" fillId="0" borderId="0" xfId="46" applyAlignment="1" applyProtection="1"/>
    <xf numFmtId="0" fontId="23" fillId="0" borderId="0" xfId="0" applyFont="1" applyAlignment="1"/>
    <xf numFmtId="0" fontId="0" fillId="0" borderId="13" xfId="0" applyBorder="1" applyAlignment="1">
      <alignment wrapText="1"/>
    </xf>
    <xf numFmtId="0" fontId="0" fillId="0" borderId="13" xfId="0" applyBorder="1"/>
    <xf numFmtId="168" fontId="0" fillId="0" borderId="13" xfId="0" applyNumberFormat="1" applyBorder="1"/>
    <xf numFmtId="0" fontId="23" fillId="0" borderId="13" xfId="0" applyFont="1" applyBorder="1" applyAlignment="1">
      <alignment wrapText="1"/>
    </xf>
    <xf numFmtId="168" fontId="23" fillId="0" borderId="13" xfId="0" applyNumberFormat="1" applyFont="1" applyBorder="1"/>
    <xf numFmtId="0" fontId="23" fillId="0" borderId="13" xfId="0" applyFont="1" applyBorder="1"/>
    <xf numFmtId="44" fontId="0" fillId="0" borderId="13" xfId="44" applyFont="1" applyBorder="1"/>
    <xf numFmtId="0" fontId="23" fillId="0" borderId="13" xfId="0" applyFont="1" applyBorder="1" applyAlignment="1">
      <alignment horizontal="right" wrapText="1"/>
    </xf>
    <xf numFmtId="44" fontId="0" fillId="0" borderId="0" xfId="0" applyNumberFormat="1" applyAlignment="1">
      <alignment wrapText="1"/>
    </xf>
    <xf numFmtId="0" fontId="21"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0" fillId="0" borderId="20" xfId="0" applyBorder="1" applyAlignment="1">
      <alignment horizontal="center" vertical="center" wrapText="1"/>
    </xf>
    <xf numFmtId="165" fontId="0" fillId="0" borderId="20" xfId="42" applyNumberFormat="1" applyFont="1" applyBorder="1" applyAlignment="1">
      <alignment horizontal="center" vertical="center" wrapText="1"/>
    </xf>
    <xf numFmtId="2" fontId="0" fillId="0" borderId="13" xfId="0" applyNumberFormat="1" applyBorder="1"/>
    <xf numFmtId="0" fontId="0" fillId="33" borderId="13" xfId="0" applyFill="1" applyBorder="1"/>
    <xf numFmtId="168" fontId="0" fillId="33" borderId="13" xfId="0" applyNumberFormat="1" applyFill="1" applyBorder="1"/>
    <xf numFmtId="44" fontId="0" fillId="0" borderId="0" xfId="0" applyNumberFormat="1"/>
    <xf numFmtId="167" fontId="0" fillId="0" borderId="20" xfId="42" applyNumberFormat="1" applyFont="1" applyBorder="1" applyAlignment="1">
      <alignment horizontal="right" vertical="center" wrapText="1"/>
    </xf>
    <xf numFmtId="167" fontId="0" fillId="0" borderId="20" xfId="44" applyNumberFormat="1" applyFont="1" applyBorder="1" applyAlignment="1">
      <alignment horizontal="right" vertical="center" wrapText="1"/>
    </xf>
    <xf numFmtId="0" fontId="19" fillId="0" borderId="0" xfId="0" applyFont="1"/>
    <xf numFmtId="0" fontId="0" fillId="0" borderId="13" xfId="0" applyBorder="1" applyAlignment="1"/>
    <xf numFmtId="167" fontId="0" fillId="0" borderId="13" xfId="0" applyNumberFormat="1" applyFont="1" applyBorder="1"/>
    <xf numFmtId="1" fontId="16" fillId="0" borderId="0" xfId="0" applyNumberFormat="1" applyFont="1"/>
    <xf numFmtId="5" fontId="0" fillId="0" borderId="13" xfId="44" applyNumberFormat="1" applyFont="1" applyBorder="1"/>
    <xf numFmtId="164" fontId="16" fillId="0" borderId="0" xfId="0" applyNumberFormat="1" applyFont="1"/>
    <xf numFmtId="167" fontId="16" fillId="33" borderId="0" xfId="0" applyNumberFormat="1" applyFont="1" applyFill="1" applyBorder="1"/>
    <xf numFmtId="9" fontId="18" fillId="33" borderId="0" xfId="43" applyFont="1" applyFill="1"/>
    <xf numFmtId="164" fontId="16" fillId="33" borderId="0" xfId="0" applyNumberFormat="1" applyFont="1" applyFill="1"/>
    <xf numFmtId="164" fontId="19" fillId="0" borderId="0" xfId="0" applyNumberFormat="1" applyFont="1"/>
    <xf numFmtId="167" fontId="16" fillId="0" borderId="13" xfId="0" applyNumberFormat="1" applyFont="1" applyBorder="1" applyAlignment="1">
      <alignment horizontal="right"/>
    </xf>
    <xf numFmtId="0" fontId="16" fillId="0" borderId="0" xfId="0" applyFont="1"/>
    <xf numFmtId="43" fontId="0" fillId="0" borderId="13" xfId="42" applyFont="1" applyBorder="1"/>
    <xf numFmtId="0" fontId="19" fillId="0" borderId="0" xfId="0" applyFont="1" applyAlignment="1"/>
    <xf numFmtId="164" fontId="24" fillId="0" borderId="0" xfId="0" applyNumberFormat="1" applyFont="1"/>
    <xf numFmtId="49" fontId="0" fillId="0" borderId="13" xfId="0" applyNumberFormat="1" applyBorder="1" applyAlignment="1">
      <alignment horizontal="right" wrapText="1"/>
    </xf>
    <xf numFmtId="164" fontId="0" fillId="0" borderId="13" xfId="0" applyNumberFormat="1" applyBorder="1" applyAlignment="1">
      <alignment horizontal="right"/>
    </xf>
    <xf numFmtId="1" fontId="16" fillId="0" borderId="0" xfId="0" applyNumberFormat="1" applyFont="1" applyFill="1"/>
    <xf numFmtId="0" fontId="16" fillId="0" borderId="20" xfId="0" applyFont="1" applyBorder="1" applyAlignment="1">
      <alignment horizontal="center" vertical="center" wrapText="1"/>
    </xf>
    <xf numFmtId="167" fontId="16" fillId="0" borderId="20" xfId="44" applyNumberFormat="1" applyFont="1" applyBorder="1" applyAlignment="1">
      <alignment horizontal="right" vertical="center" wrapText="1"/>
    </xf>
    <xf numFmtId="167" fontId="0" fillId="0" borderId="0" xfId="0" applyNumberFormat="1"/>
    <xf numFmtId="167" fontId="0" fillId="0" borderId="13" xfId="0" applyNumberFormat="1" applyBorder="1"/>
    <xf numFmtId="0" fontId="16" fillId="0" borderId="13" xfId="0" applyFont="1" applyBorder="1"/>
    <xf numFmtId="0" fontId="16" fillId="0" borderId="13" xfId="0" applyFont="1" applyBorder="1" applyAlignment="1">
      <alignment horizontal="right"/>
    </xf>
    <xf numFmtId="0" fontId="16" fillId="0" borderId="0" xfId="0" applyFont="1" applyAlignment="1">
      <alignment horizontal="right"/>
    </xf>
    <xf numFmtId="167" fontId="16" fillId="0" borderId="0" xfId="0" applyNumberFormat="1" applyFont="1" applyAlignment="1">
      <alignment horizontal="right"/>
    </xf>
    <xf numFmtId="167" fontId="0" fillId="0" borderId="13" xfId="44" applyNumberFormat="1" applyFont="1" applyBorder="1"/>
    <xf numFmtId="9" fontId="0" fillId="0" borderId="13" xfId="0" applyNumberFormat="1" applyBorder="1"/>
    <xf numFmtId="0" fontId="23" fillId="0" borderId="0" xfId="0" applyFont="1"/>
    <xf numFmtId="0" fontId="25" fillId="0" borderId="13" xfId="0" applyFont="1" applyBorder="1" applyAlignment="1">
      <alignment vertical="center"/>
    </xf>
    <xf numFmtId="0" fontId="18" fillId="0" borderId="13" xfId="0" applyFont="1" applyBorder="1" applyAlignment="1">
      <alignment horizontal="center" vertical="center" wrapText="1"/>
    </xf>
    <xf numFmtId="0" fontId="18" fillId="0" borderId="20" xfId="0" applyFont="1" applyBorder="1" applyAlignment="1">
      <alignment horizontal="center" vertical="center" wrapText="1"/>
    </xf>
    <xf numFmtId="0" fontId="20" fillId="0" borderId="21" xfId="0" applyFont="1" applyBorder="1" applyAlignment="1">
      <alignment horizontal="center" vertical="center" wrapText="1"/>
    </xf>
    <xf numFmtId="165" fontId="0" fillId="0" borderId="23" xfId="42" applyNumberFormat="1" applyFont="1" applyBorder="1" applyAlignment="1">
      <alignment horizontal="center" vertical="center" wrapText="1"/>
    </xf>
    <xf numFmtId="165" fontId="20" fillId="0" borderId="20" xfId="42" applyNumberFormat="1" applyFont="1" applyBorder="1" applyAlignment="1">
      <alignment vertical="center" wrapText="1"/>
    </xf>
    <xf numFmtId="0" fontId="21" fillId="0" borderId="12" xfId="0" applyFont="1" applyBorder="1" applyAlignment="1">
      <alignment vertical="center" wrapText="1"/>
    </xf>
    <xf numFmtId="0" fontId="21" fillId="0" borderId="0" xfId="0" applyFont="1" applyBorder="1" applyAlignment="1">
      <alignment vertical="center" wrapText="1"/>
    </xf>
    <xf numFmtId="0" fontId="21" fillId="0" borderId="20" xfId="0" applyFont="1" applyBorder="1" applyAlignment="1">
      <alignment vertical="center" wrapText="1"/>
    </xf>
    <xf numFmtId="0" fontId="18" fillId="0" borderId="24" xfId="0" applyFont="1" applyBorder="1" applyAlignment="1">
      <alignment horizontal="center" vertical="center" wrapText="1"/>
    </xf>
    <xf numFmtId="0" fontId="0" fillId="0" borderId="0" xfId="0" applyAlignment="1">
      <alignment horizontal="right"/>
    </xf>
    <xf numFmtId="9" fontId="0" fillId="0" borderId="0" xfId="0" applyNumberFormat="1"/>
    <xf numFmtId="0" fontId="0" fillId="0" borderId="15" xfId="0" applyFill="1" applyBorder="1" applyAlignment="1">
      <alignment vertical="center" wrapText="1"/>
    </xf>
    <xf numFmtId="0" fontId="0" fillId="0" borderId="16" xfId="0" applyFill="1" applyBorder="1" applyAlignment="1">
      <alignment vertical="center" wrapText="1"/>
    </xf>
    <xf numFmtId="165" fontId="0" fillId="0" borderId="20" xfId="42" applyNumberFormat="1" applyFont="1" applyFill="1" applyBorder="1" applyAlignment="1">
      <alignment horizontal="center" vertical="center" wrapText="1"/>
    </xf>
    <xf numFmtId="43" fontId="0" fillId="0" borderId="20" xfId="42" applyFont="1" applyFill="1" applyBorder="1" applyAlignment="1">
      <alignment horizontal="center" vertical="center" wrapText="1"/>
    </xf>
    <xf numFmtId="7" fontId="0" fillId="0" borderId="20" xfId="44" applyNumberFormat="1" applyFont="1" applyFill="1" applyBorder="1" applyAlignment="1">
      <alignment horizontal="right" vertical="center" wrapText="1"/>
    </xf>
    <xf numFmtId="167" fontId="0" fillId="0" borderId="20" xfId="44" applyNumberFormat="1" applyFont="1" applyFill="1" applyBorder="1" applyAlignment="1">
      <alignment horizontal="right" vertical="center" wrapText="1"/>
    </xf>
    <xf numFmtId="0" fontId="20" fillId="0" borderId="20" xfId="0" applyFont="1" applyBorder="1" applyAlignment="1">
      <alignment horizontal="right" vertical="center" wrapText="1"/>
    </xf>
    <xf numFmtId="0" fontId="16" fillId="0" borderId="13" xfId="0" applyFont="1" applyBorder="1" applyAlignment="1"/>
    <xf numFmtId="0" fontId="0" fillId="34" borderId="13" xfId="0" applyFill="1" applyBorder="1" applyAlignment="1">
      <alignment wrapText="1"/>
    </xf>
    <xf numFmtId="166" fontId="0" fillId="0" borderId="0" xfId="0" applyNumberFormat="1" applyAlignment="1">
      <alignment wrapText="1"/>
    </xf>
    <xf numFmtId="166" fontId="23" fillId="0" borderId="0" xfId="0" applyNumberFormat="1" applyFont="1" applyAlignment="1"/>
    <xf numFmtId="166" fontId="0" fillId="0" borderId="0" xfId="0" applyNumberFormat="1"/>
    <xf numFmtId="0" fontId="0" fillId="35" borderId="13" xfId="0" applyFill="1" applyBorder="1"/>
    <xf numFmtId="10" fontId="0" fillId="0" borderId="13" xfId="0" applyNumberFormat="1" applyBorder="1"/>
    <xf numFmtId="169" fontId="0" fillId="0" borderId="13" xfId="43" applyNumberFormat="1" applyFont="1" applyBorder="1"/>
    <xf numFmtId="169" fontId="0" fillId="35" borderId="13" xfId="43" applyNumberFormat="1" applyFont="1" applyFill="1" applyBorder="1"/>
    <xf numFmtId="169" fontId="0" fillId="0" borderId="13" xfId="43" applyNumberFormat="1" applyFont="1" applyFill="1" applyBorder="1"/>
    <xf numFmtId="0" fontId="24" fillId="0" borderId="0" xfId="0" applyFont="1"/>
    <xf numFmtId="0" fontId="27" fillId="0" borderId="13" xfId="0" applyFont="1" applyBorder="1" applyAlignment="1">
      <alignment vertical="center" wrapText="1"/>
    </xf>
    <xf numFmtId="0" fontId="27" fillId="0" borderId="13" xfId="0" applyFont="1" applyBorder="1" applyAlignment="1">
      <alignment horizontal="right" vertical="center" wrapText="1"/>
    </xf>
    <xf numFmtId="0" fontId="26" fillId="0" borderId="13" xfId="0" applyFont="1" applyBorder="1" applyAlignment="1">
      <alignment vertical="center"/>
    </xf>
    <xf numFmtId="6" fontId="28" fillId="0" borderId="13" xfId="0" applyNumberFormat="1" applyFont="1" applyBorder="1" applyAlignment="1">
      <alignment horizontal="right" vertical="center"/>
    </xf>
    <xf numFmtId="0" fontId="27" fillId="0" borderId="13" xfId="0" applyFont="1" applyBorder="1" applyAlignment="1">
      <alignment vertical="center"/>
    </xf>
    <xf numFmtId="6" fontId="27" fillId="0" borderId="13" xfId="0" applyNumberFormat="1" applyFont="1" applyBorder="1" applyAlignment="1">
      <alignment horizontal="right" vertical="center"/>
    </xf>
    <xf numFmtId="0" fontId="0" fillId="0" borderId="13" xfId="0" applyFont="1" applyFill="1" applyBorder="1" applyAlignment="1">
      <alignment horizontal="left" vertical="center"/>
    </xf>
    <xf numFmtId="164" fontId="0" fillId="0" borderId="0" xfId="0" applyNumberFormat="1" applyFill="1"/>
    <xf numFmtId="0" fontId="20" fillId="0" borderId="22" xfId="0" applyFont="1" applyFill="1" applyBorder="1" applyAlignment="1">
      <alignment horizontal="right" vertical="center" wrapText="1"/>
    </xf>
    <xf numFmtId="5" fontId="0" fillId="0" borderId="20" xfId="42" applyNumberFormat="1" applyFont="1" applyBorder="1" applyAlignment="1">
      <alignment horizontal="right" vertical="center" wrapText="1"/>
    </xf>
    <xf numFmtId="0" fontId="18" fillId="0" borderId="20" xfId="0" applyFont="1" applyBorder="1" applyAlignment="1">
      <alignment horizontal="right" vertical="center" wrapText="1"/>
    </xf>
    <xf numFmtId="0" fontId="18" fillId="0" borderId="24" xfId="0" applyFont="1" applyBorder="1" applyAlignment="1">
      <alignment horizontal="right" vertical="center" wrapText="1"/>
    </xf>
    <xf numFmtId="0" fontId="0" fillId="0" borderId="0" xfId="0" applyFill="1" applyBorder="1" applyAlignment="1">
      <alignment vertical="center" wrapText="1"/>
    </xf>
    <xf numFmtId="0" fontId="0" fillId="0" borderId="0" xfId="0" applyBorder="1"/>
    <xf numFmtId="0" fontId="18" fillId="0" borderId="13" xfId="0" applyFont="1" applyBorder="1" applyAlignment="1">
      <alignment horizontal="right" vertical="center" wrapText="1"/>
    </xf>
    <xf numFmtId="0" fontId="0" fillId="0" borderId="13" xfId="0" applyBorder="1" applyAlignment="1">
      <alignment horizontal="center"/>
    </xf>
    <xf numFmtId="164" fontId="0" fillId="0" borderId="13" xfId="0" applyNumberFormat="1" applyFont="1" applyBorder="1" applyAlignment="1">
      <alignment horizontal="left"/>
    </xf>
    <xf numFmtId="0" fontId="16" fillId="0" borderId="13" xfId="0" applyFont="1" applyBorder="1" applyAlignment="1">
      <alignment horizontal="left"/>
    </xf>
    <xf numFmtId="164" fontId="0" fillId="0" borderId="17" xfId="0" applyNumberFormat="1" applyFont="1" applyBorder="1" applyAlignment="1">
      <alignment horizontal="left"/>
    </xf>
    <xf numFmtId="164" fontId="0" fillId="0" borderId="19" xfId="0" applyNumberFormat="1" applyFont="1" applyBorder="1" applyAlignment="1">
      <alignment horizontal="left"/>
    </xf>
    <xf numFmtId="164" fontId="0" fillId="0" borderId="18" xfId="0" applyNumberFormat="1" applyFont="1" applyBorder="1" applyAlignment="1">
      <alignment horizontal="left"/>
    </xf>
    <xf numFmtId="0" fontId="0" fillId="0" borderId="14" xfId="0" applyFill="1" applyBorder="1" applyAlignment="1">
      <alignment horizontal="left" vertical="center" wrapText="1"/>
    </xf>
    <xf numFmtId="0" fontId="0" fillId="0" borderId="16" xfId="0" applyFill="1" applyBorder="1" applyAlignment="1">
      <alignment horizontal="left" vertical="center" wrapText="1"/>
    </xf>
    <xf numFmtId="0" fontId="0" fillId="0" borderId="18" xfId="0" applyFill="1" applyBorder="1" applyAlignment="1">
      <alignment horizontal="left" vertical="center" wrapText="1"/>
    </xf>
    <xf numFmtId="0" fontId="0" fillId="0" borderId="15" xfId="0" applyFill="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64" fontId="0" fillId="0" borderId="13" xfId="0" applyNumberFormat="1" applyBorder="1" applyAlignment="1">
      <alignment horizontal="center"/>
    </xf>
    <xf numFmtId="49" fontId="0" fillId="0" borderId="13" xfId="0" applyNumberFormat="1" applyBorder="1" applyAlignment="1">
      <alignment horizontal="center" wrapText="1"/>
    </xf>
    <xf numFmtId="0" fontId="16" fillId="0" borderId="14"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6" fillId="0" borderId="11" xfId="0" applyFont="1" applyBorder="1" applyAlignment="1">
      <alignment horizontal="center"/>
    </xf>
    <xf numFmtId="0" fontId="16" fillId="0" borderId="10" xfId="0" applyFont="1" applyBorder="1" applyAlignment="1">
      <alignment horizontal="center"/>
    </xf>
    <xf numFmtId="0" fontId="23" fillId="0" borderId="13" xfId="0" applyFont="1" applyBorder="1" applyAlignment="1">
      <alignment horizontal="center"/>
    </xf>
    <xf numFmtId="0" fontId="16" fillId="0" borderId="10" xfId="0" applyFont="1" applyFill="1" applyBorder="1" applyAlignment="1">
      <alignment horizontal="center" wrapText="1"/>
    </xf>
    <xf numFmtId="0" fontId="16" fillId="0" borderId="18" xfId="0" applyFont="1" applyBorder="1" applyAlignment="1">
      <alignment horizontal="center"/>
    </xf>
    <xf numFmtId="0" fontId="16" fillId="0" borderId="13" xfId="0" applyFont="1" applyBorder="1" applyAlignment="1">
      <alignment horizontal="center"/>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4"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Hyperlink 2" xfId="47"/>
    <cellStyle name="Input" xfId="9" builtinId="20" customBuiltin="1"/>
    <cellStyle name="Linked Cell" xfId="12" builtinId="24" customBuiltin="1"/>
    <cellStyle name="Neutral" xfId="8" builtinId="28" customBuiltin="1"/>
    <cellStyle name="Normal" xfId="0" builtinId="0"/>
    <cellStyle name="Normal 2" xfId="45"/>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s://www.tpl.org/clevelandeconbenefi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A30" sqref="A30"/>
    </sheetView>
  </sheetViews>
  <sheetFormatPr defaultRowHeight="15" x14ac:dyDescent="0.25"/>
  <cols>
    <col min="1" max="1" width="48.5703125" customWidth="1"/>
    <col min="2" max="2" width="14.5703125" customWidth="1"/>
    <col min="3" max="3" width="18.28515625" style="61" customWidth="1"/>
    <col min="4" max="4" width="13.7109375" customWidth="1"/>
    <col min="5" max="5" width="10.42578125" customWidth="1"/>
  </cols>
  <sheetData>
    <row r="1" spans="1:4" ht="21" x14ac:dyDescent="0.35">
      <c r="A1" s="41" t="s">
        <v>386</v>
      </c>
    </row>
    <row r="3" spans="1:4" x14ac:dyDescent="0.25">
      <c r="A3" s="52" t="s">
        <v>352</v>
      </c>
    </row>
    <row r="4" spans="1:4" x14ac:dyDescent="0.25">
      <c r="A4" s="52" t="s">
        <v>10</v>
      </c>
      <c r="B4" s="65" t="s">
        <v>361</v>
      </c>
      <c r="C4" s="66" t="s">
        <v>362</v>
      </c>
      <c r="D4" s="65" t="s">
        <v>363</v>
      </c>
    </row>
    <row r="5" spans="1:4" x14ac:dyDescent="0.25">
      <c r="A5" s="116" t="s">
        <v>1683</v>
      </c>
      <c r="B5" s="115" t="s">
        <v>353</v>
      </c>
      <c r="C5" s="68">
        <v>0.03</v>
      </c>
      <c r="D5" s="67">
        <f>BenefitMatrixLow!B24</f>
        <v>49406467.187322438</v>
      </c>
    </row>
    <row r="6" spans="1:4" x14ac:dyDescent="0.25">
      <c r="A6" s="116"/>
      <c r="B6" s="115"/>
      <c r="C6" s="68">
        <v>7.0000000000000007E-2</v>
      </c>
      <c r="D6" s="62">
        <f>BenefitMatrixLow!B27</f>
        <v>31381627.954407368</v>
      </c>
    </row>
    <row r="7" spans="1:4" x14ac:dyDescent="0.25">
      <c r="A7" s="116"/>
      <c r="B7" s="115" t="s">
        <v>354</v>
      </c>
      <c r="C7" s="68">
        <v>0.03</v>
      </c>
      <c r="D7" s="62">
        <f>BenefitMatrixMedium!B24</f>
        <v>54596381.520483337</v>
      </c>
    </row>
    <row r="8" spans="1:4" x14ac:dyDescent="0.25">
      <c r="A8" s="116"/>
      <c r="B8" s="115"/>
      <c r="C8" s="68">
        <v>7.0000000000000007E-2</v>
      </c>
      <c r="D8" s="62">
        <f>BenefitMatrixMedium!B27</f>
        <v>34678118.67698817</v>
      </c>
    </row>
    <row r="9" spans="1:4" x14ac:dyDescent="0.25">
      <c r="A9" s="52"/>
    </row>
    <row r="10" spans="1:4" x14ac:dyDescent="0.25">
      <c r="A10" s="52"/>
    </row>
    <row r="11" spans="1:4" x14ac:dyDescent="0.25">
      <c r="A11" s="52" t="s">
        <v>355</v>
      </c>
    </row>
    <row r="12" spans="1:4" x14ac:dyDescent="0.25">
      <c r="A12" s="63" t="s">
        <v>10</v>
      </c>
      <c r="B12" s="64" t="s">
        <v>360</v>
      </c>
    </row>
    <row r="13" spans="1:4" x14ac:dyDescent="0.25">
      <c r="A13" s="106" t="s">
        <v>1683</v>
      </c>
      <c r="B13" s="43">
        <f>Costs!D9</f>
        <v>16450000</v>
      </c>
    </row>
    <row r="14" spans="1:4" x14ac:dyDescent="0.25">
      <c r="A14" s="52"/>
    </row>
    <row r="15" spans="1:4" x14ac:dyDescent="0.25">
      <c r="A15" s="52"/>
    </row>
    <row r="16" spans="1:4" x14ac:dyDescent="0.25">
      <c r="A16" s="52" t="s">
        <v>377</v>
      </c>
    </row>
    <row r="17" spans="1:5" x14ac:dyDescent="0.25">
      <c r="A17" s="63" t="s">
        <v>356</v>
      </c>
      <c r="B17" s="64" t="s">
        <v>361</v>
      </c>
      <c r="C17" s="51" t="s">
        <v>362</v>
      </c>
      <c r="D17" s="64" t="s">
        <v>364</v>
      </c>
    </row>
    <row r="18" spans="1:5" x14ac:dyDescent="0.25">
      <c r="A18" s="118" t="s">
        <v>1683</v>
      </c>
      <c r="B18" s="115" t="s">
        <v>353</v>
      </c>
      <c r="C18" s="68">
        <v>0.03</v>
      </c>
      <c r="D18" s="62">
        <f>D5-$B$13</f>
        <v>32956467.187322438</v>
      </c>
    </row>
    <row r="19" spans="1:5" x14ac:dyDescent="0.25">
      <c r="A19" s="119"/>
      <c r="B19" s="115"/>
      <c r="C19" s="68">
        <v>7.0000000000000007E-2</v>
      </c>
      <c r="D19" s="62">
        <f>D6-$B$13</f>
        <v>14931627.954407368</v>
      </c>
    </row>
    <row r="20" spans="1:5" x14ac:dyDescent="0.25">
      <c r="A20" s="119"/>
      <c r="B20" s="115" t="s">
        <v>354</v>
      </c>
      <c r="C20" s="68">
        <v>0.03</v>
      </c>
      <c r="D20" s="62">
        <f>D7-$B$13</f>
        <v>38146381.520483337</v>
      </c>
    </row>
    <row r="21" spans="1:5" x14ac:dyDescent="0.25">
      <c r="A21" s="120"/>
      <c r="B21" s="115"/>
      <c r="C21" s="68">
        <v>7.0000000000000007E-2</v>
      </c>
      <c r="D21" s="62">
        <f>D8-$B$13</f>
        <v>18228118.67698817</v>
      </c>
    </row>
    <row r="23" spans="1:5" x14ac:dyDescent="0.25">
      <c r="A23" s="117" t="s">
        <v>1684</v>
      </c>
      <c r="B23" s="117"/>
      <c r="C23" s="117"/>
      <c r="D23" s="117"/>
      <c r="E23" s="117"/>
    </row>
    <row r="24" spans="1:5" x14ac:dyDescent="0.25">
      <c r="A24" s="63" t="s">
        <v>361</v>
      </c>
      <c r="B24" s="63" t="s">
        <v>380</v>
      </c>
      <c r="C24" s="63" t="s">
        <v>378</v>
      </c>
      <c r="D24" s="63" t="s">
        <v>357</v>
      </c>
      <c r="E24" s="17" t="s">
        <v>379</v>
      </c>
    </row>
    <row r="25" spans="1:5" x14ac:dyDescent="0.25">
      <c r="A25" s="117" t="s">
        <v>353</v>
      </c>
      <c r="B25" s="68">
        <v>0.03</v>
      </c>
      <c r="C25" s="62">
        <f>D5</f>
        <v>49406467.187322438</v>
      </c>
      <c r="D25" s="62">
        <f>B13</f>
        <v>16450000</v>
      </c>
      <c r="E25" s="53">
        <f>C25/$B$13</f>
        <v>3.0034326557642821</v>
      </c>
    </row>
    <row r="26" spans="1:5" x14ac:dyDescent="0.25">
      <c r="A26" s="117"/>
      <c r="B26" s="68">
        <v>7.0000000000000007E-2</v>
      </c>
      <c r="C26" s="62">
        <f>D6</f>
        <v>31381627.954407368</v>
      </c>
      <c r="D26" s="62">
        <f>D25</f>
        <v>16450000</v>
      </c>
      <c r="E26" s="53">
        <f t="shared" ref="E26:E28" si="0">C26/$B$13</f>
        <v>1.9076977479882899</v>
      </c>
    </row>
    <row r="27" spans="1:5" x14ac:dyDescent="0.25">
      <c r="A27" s="117" t="s">
        <v>354</v>
      </c>
      <c r="B27" s="68">
        <v>0.03</v>
      </c>
      <c r="C27" s="62">
        <f>D7</f>
        <v>54596381.520483337</v>
      </c>
      <c r="D27" s="62">
        <f t="shared" ref="D27:D28" si="1">D26</f>
        <v>16450000</v>
      </c>
      <c r="E27" s="53">
        <f t="shared" si="0"/>
        <v>3.3189289678105371</v>
      </c>
    </row>
    <row r="28" spans="1:5" x14ac:dyDescent="0.25">
      <c r="A28" s="117"/>
      <c r="B28" s="68">
        <v>7.0000000000000007E-2</v>
      </c>
      <c r="C28" s="62">
        <f>D8</f>
        <v>34678118.67698817</v>
      </c>
      <c r="D28" s="62">
        <f t="shared" si="1"/>
        <v>16450000</v>
      </c>
      <c r="E28" s="53">
        <f t="shared" si="0"/>
        <v>2.1080923207895546</v>
      </c>
    </row>
  </sheetData>
  <mergeCells count="9">
    <mergeCell ref="B5:B6"/>
    <mergeCell ref="B7:B8"/>
    <mergeCell ref="A5:A8"/>
    <mergeCell ref="A25:A26"/>
    <mergeCell ref="A27:A28"/>
    <mergeCell ref="A23:E23"/>
    <mergeCell ref="A18:A21"/>
    <mergeCell ref="B18:B19"/>
    <mergeCell ref="B20:B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E26" sqref="E26"/>
    </sheetView>
  </sheetViews>
  <sheetFormatPr defaultRowHeight="15" x14ac:dyDescent="0.25"/>
  <cols>
    <col min="1" max="1" width="11.85546875" bestFit="1" customWidth="1"/>
    <col min="2" max="2" width="60.5703125" customWidth="1"/>
  </cols>
  <sheetData>
    <row r="1" spans="1:2" ht="21" x14ac:dyDescent="0.35">
      <c r="A1" s="41" t="s">
        <v>389</v>
      </c>
    </row>
    <row r="3" spans="1:2" x14ac:dyDescent="0.25">
      <c r="A3" s="3">
        <v>16412722</v>
      </c>
      <c r="B3" t="s">
        <v>12</v>
      </c>
    </row>
    <row r="4" spans="1:2" x14ac:dyDescent="0.25">
      <c r="A4" s="3">
        <v>4074600</v>
      </c>
      <c r="B4" t="s">
        <v>13</v>
      </c>
    </row>
    <row r="5" spans="1:2" x14ac:dyDescent="0.25">
      <c r="A5" s="3">
        <v>12338122</v>
      </c>
      <c r="B5" t="s">
        <v>14</v>
      </c>
    </row>
    <row r="6" spans="1:2" x14ac:dyDescent="0.25">
      <c r="A6" t="s">
        <v>11</v>
      </c>
    </row>
    <row r="7" spans="1:2" x14ac:dyDescent="0.25">
      <c r="A7" s="11">
        <v>40443491</v>
      </c>
      <c r="B7" t="s">
        <v>15</v>
      </c>
    </row>
    <row r="8" spans="1:2" x14ac:dyDescent="0.25">
      <c r="A8" t="s">
        <v>11</v>
      </c>
    </row>
    <row r="9" spans="1:2" x14ac:dyDescent="0.25">
      <c r="A9" s="12">
        <v>0.83899999999999997</v>
      </c>
      <c r="B9" t="s">
        <v>16</v>
      </c>
    </row>
    <row r="10" spans="1:2" x14ac:dyDescent="0.25">
      <c r="A10" s="12">
        <v>0.71199999999999997</v>
      </c>
      <c r="B10" t="s">
        <v>17</v>
      </c>
    </row>
    <row r="11" spans="1:2" x14ac:dyDescent="0.25">
      <c r="A11" t="s">
        <v>11</v>
      </c>
    </row>
    <row r="12" spans="1:2" x14ac:dyDescent="0.25">
      <c r="A12">
        <v>14.6</v>
      </c>
      <c r="B12" t="s">
        <v>18</v>
      </c>
    </row>
    <row r="13" spans="1:2" x14ac:dyDescent="0.25">
      <c r="A13">
        <v>9.8000000000000007</v>
      </c>
      <c r="B13" t="s">
        <v>19</v>
      </c>
    </row>
    <row r="14" spans="1:2" x14ac:dyDescent="0.25">
      <c r="A14" t="s">
        <v>11</v>
      </c>
    </row>
    <row r="15" spans="1:2" x14ac:dyDescent="0.25">
      <c r="A15" s="13">
        <v>3.82</v>
      </c>
      <c r="B15" t="s">
        <v>20</v>
      </c>
    </row>
    <row r="16" spans="1:2" x14ac:dyDescent="0.25">
      <c r="A16" s="13">
        <v>3.55</v>
      </c>
      <c r="B16" t="s">
        <v>21</v>
      </c>
    </row>
    <row r="17" spans="1:2" x14ac:dyDescent="0.25">
      <c r="A17" s="13">
        <v>3.69</v>
      </c>
      <c r="B17" t="s">
        <v>22</v>
      </c>
    </row>
    <row r="19" spans="1:2" x14ac:dyDescent="0.25">
      <c r="A19" t="s">
        <v>345</v>
      </c>
    </row>
    <row r="20" spans="1:2" x14ac:dyDescent="0.25">
      <c r="A20" s="20" t="s">
        <v>334</v>
      </c>
    </row>
    <row r="21" spans="1:2" x14ac:dyDescent="0.25">
      <c r="A21" s="20"/>
    </row>
    <row r="22" spans="1:2" x14ac:dyDescent="0.25">
      <c r="A22" t="s">
        <v>9</v>
      </c>
      <c r="B22" t="s">
        <v>395</v>
      </c>
    </row>
    <row r="23" spans="1:2" x14ac:dyDescent="0.25">
      <c r="A23" s="81">
        <f>Demographics!C3</f>
        <v>0.2191551401869159</v>
      </c>
      <c r="B23" s="4" t="s">
        <v>2</v>
      </c>
    </row>
    <row r="24" spans="1:2" x14ac:dyDescent="0.25">
      <c r="A24" s="81">
        <f>Demographics!E3</f>
        <v>0.69984299065420563</v>
      </c>
      <c r="B24" s="4" t="s">
        <v>3</v>
      </c>
    </row>
    <row r="25" spans="1:2" x14ac:dyDescent="0.25">
      <c r="A25" s="81">
        <f>Demographics!D3</f>
        <v>8.1001869158878498E-2</v>
      </c>
      <c r="B25" s="4" t="s">
        <v>4</v>
      </c>
    </row>
    <row r="27" spans="1:2" x14ac:dyDescent="0.25">
      <c r="A27" t="s">
        <v>396</v>
      </c>
    </row>
    <row r="29" spans="1:2" x14ac:dyDescent="0.25">
      <c r="A29" s="5">
        <f>Demographics!B2</f>
        <v>66875</v>
      </c>
      <c r="B29" t="s">
        <v>1688</v>
      </c>
    </row>
    <row r="30" spans="1:2" x14ac:dyDescent="0.25">
      <c r="A30" s="5">
        <f>Demographics!K2</f>
        <v>8594</v>
      </c>
      <c r="B30" t="s">
        <v>1689</v>
      </c>
    </row>
    <row r="31" spans="1:2" x14ac:dyDescent="0.25">
      <c r="A31" s="6">
        <f>Demographics!K3</f>
        <v>0.29323051726491062</v>
      </c>
      <c r="B31" t="s">
        <v>1690</v>
      </c>
    </row>
    <row r="33" spans="1:1" x14ac:dyDescent="0.25">
      <c r="A33" t="s">
        <v>1691</v>
      </c>
    </row>
  </sheetData>
  <hyperlinks>
    <hyperlink ref="A20"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
  <sheetViews>
    <sheetView workbookViewId="0">
      <selection activeCell="E22" sqref="E22"/>
    </sheetView>
  </sheetViews>
  <sheetFormatPr defaultRowHeight="15" x14ac:dyDescent="0.25"/>
  <cols>
    <col min="1" max="1" width="24.5703125" customWidth="1"/>
    <col min="2" max="25" width="14.140625" customWidth="1"/>
  </cols>
  <sheetData>
    <row r="1" spans="1:25" x14ac:dyDescent="0.25">
      <c r="A1" s="23" t="s">
        <v>464</v>
      </c>
      <c r="B1" s="23" t="s">
        <v>465</v>
      </c>
      <c r="C1" s="23" t="s">
        <v>466</v>
      </c>
      <c r="D1" s="23" t="s">
        <v>467</v>
      </c>
      <c r="E1" s="23" t="s">
        <v>468</v>
      </c>
      <c r="F1" s="94" t="s">
        <v>469</v>
      </c>
      <c r="G1" s="94" t="s">
        <v>470</v>
      </c>
      <c r="H1" s="94" t="s">
        <v>471</v>
      </c>
      <c r="I1" s="94" t="s">
        <v>472</v>
      </c>
      <c r="J1" s="94" t="s">
        <v>473</v>
      </c>
      <c r="K1" s="23" t="s">
        <v>474</v>
      </c>
      <c r="L1" s="23" t="s">
        <v>475</v>
      </c>
      <c r="M1" s="94" t="s">
        <v>476</v>
      </c>
      <c r="N1" s="94" t="s">
        <v>477</v>
      </c>
      <c r="O1" s="94" t="s">
        <v>478</v>
      </c>
      <c r="P1" s="94" t="s">
        <v>479</v>
      </c>
      <c r="Q1" s="94" t="s">
        <v>480</v>
      </c>
      <c r="R1" s="94" t="s">
        <v>481</v>
      </c>
      <c r="S1" s="94" t="s">
        <v>482</v>
      </c>
      <c r="T1" s="94" t="s">
        <v>483</v>
      </c>
      <c r="U1" s="94" t="s">
        <v>484</v>
      </c>
      <c r="V1" s="23" t="s">
        <v>485</v>
      </c>
      <c r="W1" s="23" t="s">
        <v>486</v>
      </c>
      <c r="X1" s="94" t="s">
        <v>487</v>
      </c>
      <c r="Y1" s="94" t="s">
        <v>488</v>
      </c>
    </row>
    <row r="2" spans="1:25" x14ac:dyDescent="0.25">
      <c r="A2" s="23" t="s">
        <v>489</v>
      </c>
      <c r="B2" s="23">
        <v>66875</v>
      </c>
      <c r="C2" s="23">
        <v>14656</v>
      </c>
      <c r="D2" s="23">
        <v>5417</v>
      </c>
      <c r="E2" s="23">
        <v>46802</v>
      </c>
      <c r="F2" s="94">
        <v>16786</v>
      </c>
      <c r="G2" s="94">
        <v>41921</v>
      </c>
      <c r="H2" s="94">
        <v>1429</v>
      </c>
      <c r="I2" s="94">
        <v>16447</v>
      </c>
      <c r="J2" s="94">
        <v>2953</v>
      </c>
      <c r="K2" s="23">
        <v>8594</v>
      </c>
      <c r="L2" s="23">
        <v>10725</v>
      </c>
      <c r="M2" s="94">
        <v>26268</v>
      </c>
      <c r="N2" s="94">
        <v>19820</v>
      </c>
      <c r="O2" s="94">
        <v>2940</v>
      </c>
      <c r="P2" s="94">
        <v>347</v>
      </c>
      <c r="Q2" s="94">
        <v>1931</v>
      </c>
      <c r="R2" s="94">
        <v>11</v>
      </c>
      <c r="S2" s="94">
        <v>19</v>
      </c>
      <c r="T2" s="94">
        <v>848</v>
      </c>
      <c r="U2" s="94">
        <v>352</v>
      </c>
      <c r="V2" s="23">
        <v>29308</v>
      </c>
      <c r="W2" s="23">
        <v>6998</v>
      </c>
      <c r="X2" s="94">
        <v>13042</v>
      </c>
      <c r="Y2" s="94">
        <v>16266</v>
      </c>
    </row>
    <row r="3" spans="1:25" x14ac:dyDescent="0.25">
      <c r="A3" s="95" t="s">
        <v>490</v>
      </c>
      <c r="B3" s="23"/>
      <c r="C3" s="96">
        <f>C2/$B2</f>
        <v>0.2191551401869159</v>
      </c>
      <c r="D3" s="96">
        <f t="shared" ref="D3:J3" si="0">D2/$B2</f>
        <v>8.1001869158878498E-2</v>
      </c>
      <c r="E3" s="96">
        <f t="shared" si="0"/>
        <v>0.69984299065420563</v>
      </c>
      <c r="F3" s="97">
        <f t="shared" si="0"/>
        <v>0.25100560747663553</v>
      </c>
      <c r="G3" s="97">
        <f t="shared" si="0"/>
        <v>0.62685607476635519</v>
      </c>
      <c r="H3" s="97">
        <f t="shared" si="0"/>
        <v>2.136822429906542E-2</v>
      </c>
      <c r="I3" s="97">
        <f t="shared" si="0"/>
        <v>0.24593644859813085</v>
      </c>
      <c r="J3" s="97">
        <f t="shared" si="0"/>
        <v>4.415700934579439E-2</v>
      </c>
      <c r="K3" s="96">
        <f>K2/$V2</f>
        <v>0.29323051726491062</v>
      </c>
      <c r="L3" s="96">
        <f>L2/$V2</f>
        <v>0.36594103998908151</v>
      </c>
      <c r="M3" s="94"/>
      <c r="N3" s="97">
        <f>N2/$M2</f>
        <v>0.75453022689203597</v>
      </c>
      <c r="O3" s="97">
        <f t="shared" ref="O3:U3" si="1">O2/$M2</f>
        <v>0.11192325262677022</v>
      </c>
      <c r="P3" s="97">
        <f t="shared" si="1"/>
        <v>1.3209989340642606E-2</v>
      </c>
      <c r="Q3" s="97">
        <f t="shared" si="1"/>
        <v>7.3511496878331042E-2</v>
      </c>
      <c r="R3" s="97">
        <f t="shared" si="1"/>
        <v>4.187604690117253E-4</v>
      </c>
      <c r="S3" s="97">
        <f t="shared" si="1"/>
        <v>7.2331353738388918E-4</v>
      </c>
      <c r="T3" s="97">
        <f t="shared" si="1"/>
        <v>3.2282625247449369E-2</v>
      </c>
      <c r="U3" s="97">
        <f t="shared" si="1"/>
        <v>1.340033500837521E-2</v>
      </c>
      <c r="V3" s="98">
        <f>V2/($V2+$W2)</f>
        <v>0.80724949044235117</v>
      </c>
      <c r="W3" s="98">
        <f>W2/($V2+$W2)</f>
        <v>0.19275050955764889</v>
      </c>
      <c r="X3" s="97">
        <f>X2/($X2+$Y2)</f>
        <v>0.44499795277739868</v>
      </c>
      <c r="Y3" s="97">
        <f>Y2/($X2+$Y2)</f>
        <v>0.55500204722260138</v>
      </c>
    </row>
    <row r="4" spans="1:25" x14ac:dyDescent="0.25">
      <c r="A4" t="s">
        <v>491</v>
      </c>
    </row>
  </sheetData>
  <pageMargins left="0.7" right="0.7" top="0.75" bottom="0.75" header="0.3" footer="0.3"/>
  <pageSetup paperSize="17"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workbookViewId="0">
      <selection activeCell="A20" sqref="A20"/>
    </sheetView>
  </sheetViews>
  <sheetFormatPr defaultRowHeight="15" x14ac:dyDescent="0.25"/>
  <cols>
    <col min="1" max="1" width="45.42578125" customWidth="1"/>
    <col min="2" max="2" width="47.5703125" customWidth="1"/>
    <col min="3" max="7" width="23.85546875" customWidth="1"/>
    <col min="8" max="27" width="16.85546875" customWidth="1"/>
  </cols>
  <sheetData>
    <row r="1" spans="1:32" ht="21.75" thickBot="1" x14ac:dyDescent="0.4">
      <c r="A1" s="41" t="s">
        <v>381</v>
      </c>
    </row>
    <row r="2" spans="1:32" ht="45.75" customHeight="1" thickBot="1" x14ac:dyDescent="0.3">
      <c r="A2" s="31" t="s">
        <v>322</v>
      </c>
      <c r="B2" s="110" t="s">
        <v>1683</v>
      </c>
    </row>
    <row r="3" spans="1:32" ht="15.75" thickBot="1" x14ac:dyDescent="0.3">
      <c r="A3" s="32" t="s">
        <v>323</v>
      </c>
      <c r="B3" s="108" t="s">
        <v>1682</v>
      </c>
    </row>
    <row r="4" spans="1:32" ht="15.75" thickBot="1" x14ac:dyDescent="0.3">
      <c r="A4" s="73" t="s">
        <v>388</v>
      </c>
      <c r="B4" s="75">
        <v>389521</v>
      </c>
    </row>
    <row r="5" spans="1:32" ht="15.75" thickBot="1" x14ac:dyDescent="0.3">
      <c r="A5" s="33" t="s">
        <v>335</v>
      </c>
      <c r="B5" s="74">
        <v>66875</v>
      </c>
    </row>
    <row r="6" spans="1:32" ht="66.75" customHeight="1" thickBot="1" x14ac:dyDescent="0.3">
      <c r="A6" s="7" t="s">
        <v>343</v>
      </c>
      <c r="B6" s="109">
        <f>'Crash Summary'!A26</f>
        <v>11562493.8816</v>
      </c>
    </row>
    <row r="7" spans="1:32" ht="30.75" thickBot="1" x14ac:dyDescent="0.3">
      <c r="A7" s="33" t="s">
        <v>342</v>
      </c>
      <c r="B7" s="109">
        <f>'Crash Summary'!A24</f>
        <v>3646610.6826666673</v>
      </c>
    </row>
    <row r="8" spans="1:32" ht="15.75" thickBot="1" x14ac:dyDescent="0.3">
      <c r="A8" s="33" t="s">
        <v>336</v>
      </c>
      <c r="B8" s="40">
        <f>(B5/B4)*B6</f>
        <v>1985109.3479735367</v>
      </c>
    </row>
    <row r="9" spans="1:32" ht="30.75" thickBot="1" x14ac:dyDescent="0.3">
      <c r="A9" s="33" t="s">
        <v>331</v>
      </c>
      <c r="B9" s="40">
        <f>(B5/B4)*B7</f>
        <v>626069.17060526484</v>
      </c>
    </row>
    <row r="10" spans="1:32" ht="15.75" thickBot="1" x14ac:dyDescent="0.3">
      <c r="A10" s="33" t="s">
        <v>333</v>
      </c>
      <c r="B10" s="40">
        <f>SUM(B8:B9)</f>
        <v>2611178.5185788013</v>
      </c>
    </row>
    <row r="12" spans="1:32" ht="81" customHeight="1" x14ac:dyDescent="0.25">
      <c r="A12" s="121" t="s">
        <v>349</v>
      </c>
      <c r="B12" s="124"/>
      <c r="C12" s="82"/>
      <c r="D12" s="82"/>
      <c r="E12" s="82"/>
      <c r="F12" s="82"/>
      <c r="G12" s="83"/>
    </row>
    <row r="14" spans="1:32" ht="21" x14ac:dyDescent="0.35">
      <c r="A14" s="50" t="s">
        <v>350</v>
      </c>
      <c r="B14" s="2"/>
      <c r="C14" s="1"/>
      <c r="D14" s="1"/>
      <c r="E14" s="1"/>
      <c r="F14" s="1"/>
      <c r="G14" s="1"/>
      <c r="H14" s="1"/>
      <c r="I14" s="1"/>
      <c r="J14" s="1"/>
      <c r="K14" s="1"/>
      <c r="L14" s="1"/>
      <c r="M14" s="1"/>
      <c r="N14" s="1"/>
      <c r="O14" s="1"/>
      <c r="P14" s="1"/>
      <c r="Q14" s="1"/>
      <c r="R14" s="1"/>
      <c r="S14" s="1"/>
      <c r="T14" s="1"/>
    </row>
    <row r="15" spans="1:32" x14ac:dyDescent="0.25">
      <c r="A15" s="1"/>
      <c r="B15" s="49" t="s">
        <v>348</v>
      </c>
      <c r="C15" s="48">
        <v>0.03</v>
      </c>
      <c r="D15" s="1"/>
      <c r="E15" s="1"/>
      <c r="F15" s="1"/>
      <c r="G15" s="1"/>
      <c r="H15" s="1"/>
      <c r="I15" s="1"/>
      <c r="J15" s="1"/>
      <c r="K15" s="1"/>
      <c r="L15" s="1"/>
      <c r="M15" s="1"/>
      <c r="N15" s="1"/>
      <c r="O15" s="1"/>
      <c r="P15" s="1"/>
      <c r="Q15" s="1"/>
      <c r="R15" s="1"/>
      <c r="S15" s="1"/>
      <c r="T15" s="1"/>
      <c r="U15" s="1"/>
      <c r="V15" s="1"/>
    </row>
    <row r="16" spans="1:32" s="52" customFormat="1" x14ac:dyDescent="0.25">
      <c r="A16" s="46" t="s">
        <v>10</v>
      </c>
      <c r="B16" s="46" t="s">
        <v>347</v>
      </c>
      <c r="C16" s="44">
        <v>2016</v>
      </c>
      <c r="D16" s="44">
        <v>2017</v>
      </c>
      <c r="E16" s="44">
        <f>D16+1</f>
        <v>2018</v>
      </c>
      <c r="F16" s="44">
        <f t="shared" ref="F16:Z16" si="0">E16+1</f>
        <v>2019</v>
      </c>
      <c r="G16" s="44">
        <f t="shared" si="0"/>
        <v>2020</v>
      </c>
      <c r="H16" s="44">
        <f t="shared" si="0"/>
        <v>2021</v>
      </c>
      <c r="I16" s="44">
        <f t="shared" si="0"/>
        <v>2022</v>
      </c>
      <c r="J16" s="44">
        <f t="shared" si="0"/>
        <v>2023</v>
      </c>
      <c r="K16" s="44">
        <f t="shared" si="0"/>
        <v>2024</v>
      </c>
      <c r="L16" s="44">
        <f t="shared" si="0"/>
        <v>2025</v>
      </c>
      <c r="M16" s="44">
        <f t="shared" si="0"/>
        <v>2026</v>
      </c>
      <c r="N16" s="44">
        <f t="shared" si="0"/>
        <v>2027</v>
      </c>
      <c r="O16" s="44">
        <f t="shared" si="0"/>
        <v>2028</v>
      </c>
      <c r="P16" s="44">
        <f t="shared" si="0"/>
        <v>2029</v>
      </c>
      <c r="Q16" s="44">
        <f t="shared" si="0"/>
        <v>2030</v>
      </c>
      <c r="R16" s="44">
        <f t="shared" si="0"/>
        <v>2031</v>
      </c>
      <c r="S16" s="44">
        <f t="shared" si="0"/>
        <v>2032</v>
      </c>
      <c r="T16" s="44">
        <f t="shared" si="0"/>
        <v>2033</v>
      </c>
      <c r="U16" s="44">
        <f t="shared" si="0"/>
        <v>2034</v>
      </c>
      <c r="V16" s="44">
        <f t="shared" si="0"/>
        <v>2035</v>
      </c>
      <c r="W16" s="44">
        <f t="shared" si="0"/>
        <v>2036</v>
      </c>
      <c r="X16" s="44">
        <f t="shared" si="0"/>
        <v>2037</v>
      </c>
      <c r="Y16" s="44">
        <f t="shared" si="0"/>
        <v>2038</v>
      </c>
      <c r="Z16" s="44">
        <f t="shared" si="0"/>
        <v>2039</v>
      </c>
      <c r="AA16" s="44"/>
      <c r="AB16" s="44"/>
      <c r="AC16" s="44"/>
      <c r="AD16" s="44"/>
      <c r="AE16" s="44"/>
      <c r="AF16" s="44"/>
    </row>
    <row r="17" spans="1:32" x14ac:dyDescent="0.25">
      <c r="A17" s="70" t="s">
        <v>1683</v>
      </c>
      <c r="B17" s="17">
        <f>SUM(C17:AD17)</f>
        <v>35551187.777292572</v>
      </c>
      <c r="C17" s="45">
        <v>0</v>
      </c>
      <c r="D17" s="45">
        <f>0</f>
        <v>0</v>
      </c>
      <c r="E17" s="45">
        <v>0</v>
      </c>
      <c r="F17" s="45">
        <v>0</v>
      </c>
      <c r="G17" s="45">
        <f>$B$10*((1+$C$15)^(2016-G16))</f>
        <v>2319998.2935529412</v>
      </c>
      <c r="H17" s="45">
        <f t="shared" ref="H17:Z17" si="1">$B$10*((1+$C$15)^(2016-H16))</f>
        <v>2252425.5277213021</v>
      </c>
      <c r="I17" s="45">
        <f t="shared" si="1"/>
        <v>2186820.9007002935</v>
      </c>
      <c r="J17" s="45">
        <f t="shared" si="1"/>
        <v>2123127.0880585373</v>
      </c>
      <c r="K17" s="45">
        <f t="shared" si="1"/>
        <v>2061288.4350082886</v>
      </c>
      <c r="L17" s="45">
        <f t="shared" si="1"/>
        <v>2001250.9077750375</v>
      </c>
      <c r="M17" s="45">
        <f t="shared" si="1"/>
        <v>1942962.0463835315</v>
      </c>
      <c r="N17" s="45">
        <f t="shared" si="1"/>
        <v>1886370.9188189628</v>
      </c>
      <c r="O17" s="45">
        <f t="shared" si="1"/>
        <v>1831428.0765232651</v>
      </c>
      <c r="P17" s="45">
        <f t="shared" si="1"/>
        <v>1778085.5111876361</v>
      </c>
      <c r="Q17" s="45">
        <f t="shared" si="1"/>
        <v>1726296.6128035297</v>
      </c>
      <c r="R17" s="45">
        <f t="shared" si="1"/>
        <v>1676016.1289354656</v>
      </c>
      <c r="S17" s="45">
        <f t="shared" si="1"/>
        <v>1627200.125180064</v>
      </c>
      <c r="T17" s="45">
        <f t="shared" si="1"/>
        <v>1579805.9467767612</v>
      </c>
      <c r="U17" s="45">
        <f t="shared" si="1"/>
        <v>1533792.1813366613</v>
      </c>
      <c r="V17" s="45">
        <f t="shared" si="1"/>
        <v>1489118.6226569528</v>
      </c>
      <c r="W17" s="45">
        <f t="shared" si="1"/>
        <v>1445746.2355892747</v>
      </c>
      <c r="X17" s="45">
        <f t="shared" si="1"/>
        <v>1403637.1219313347</v>
      </c>
      <c r="Y17" s="45">
        <f t="shared" si="1"/>
        <v>1362754.4873119756</v>
      </c>
      <c r="Z17" s="45">
        <f t="shared" si="1"/>
        <v>1323062.6090407528</v>
      </c>
      <c r="AA17" s="15"/>
      <c r="AB17" s="15"/>
      <c r="AC17" s="15"/>
      <c r="AD17" s="15"/>
      <c r="AE17" s="15"/>
      <c r="AF17" s="15"/>
    </row>
    <row r="18" spans="1:32" x14ac:dyDescent="0.25">
      <c r="A18" s="1"/>
      <c r="B18" s="2"/>
      <c r="C18" s="16"/>
      <c r="D18" s="2"/>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2" x14ac:dyDescent="0.25">
      <c r="A19" s="1"/>
      <c r="B19" s="47" t="s">
        <v>348</v>
      </c>
      <c r="C19" s="48">
        <v>7.0000000000000007E-2</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5">
      <c r="A20" s="70" t="s">
        <v>1683</v>
      </c>
      <c r="B20" s="17">
        <f>SUM(C20:AD20)</f>
        <v>22581135.864952981</v>
      </c>
      <c r="C20" s="43">
        <v>0</v>
      </c>
      <c r="D20" s="45">
        <v>0</v>
      </c>
      <c r="E20" s="45">
        <v>0</v>
      </c>
      <c r="F20" s="45">
        <v>0</v>
      </c>
      <c r="G20" s="45">
        <f>$B$10*((1+$C$19)^(2016-G16))</f>
        <v>1992055.5896251174</v>
      </c>
      <c r="H20" s="45">
        <f t="shared" ref="H20:Z20" si="2">$B$10*((1+$C$19)^(2016-H16))</f>
        <v>1861734.1959113246</v>
      </c>
      <c r="I20" s="45">
        <f t="shared" si="2"/>
        <v>1739938.5008517052</v>
      </c>
      <c r="J20" s="45">
        <f t="shared" si="2"/>
        <v>1626110.7484595375</v>
      </c>
      <c r="K20" s="45">
        <f t="shared" si="2"/>
        <v>1519729.6714575116</v>
      </c>
      <c r="L20" s="45">
        <f t="shared" si="2"/>
        <v>1420308.1041658989</v>
      </c>
      <c r="M20" s="45">
        <f t="shared" si="2"/>
        <v>1327390.7515569148</v>
      </c>
      <c r="N20" s="45">
        <f t="shared" si="2"/>
        <v>1240552.1042587985</v>
      </c>
      <c r="O20" s="45">
        <f t="shared" si="2"/>
        <v>1159394.4899614942</v>
      </c>
      <c r="P20" s="45">
        <f t="shared" si="2"/>
        <v>1083546.2523004618</v>
      </c>
      <c r="Q20" s="45">
        <f t="shared" si="2"/>
        <v>1012660.0488789363</v>
      </c>
      <c r="R20" s="45">
        <f t="shared" si="2"/>
        <v>946411.26063451986</v>
      </c>
      <c r="S20" s="45">
        <f t="shared" si="2"/>
        <v>884496.50526590657</v>
      </c>
      <c r="T20" s="45">
        <f t="shared" si="2"/>
        <v>826632.24791206222</v>
      </c>
      <c r="U20" s="45">
        <f t="shared" si="2"/>
        <v>772553.50272155332</v>
      </c>
      <c r="V20" s="45">
        <f t="shared" si="2"/>
        <v>722012.61936593778</v>
      </c>
      <c r="W20" s="45">
        <f t="shared" si="2"/>
        <v>674778.14894012874</v>
      </c>
      <c r="X20" s="45">
        <f t="shared" si="2"/>
        <v>630633.78405619506</v>
      </c>
      <c r="Y20" s="45">
        <f t="shared" si="2"/>
        <v>589377.36827681784</v>
      </c>
      <c r="Z20" s="45">
        <f t="shared" si="2"/>
        <v>550819.97035216622</v>
      </c>
      <c r="AA20" s="15"/>
      <c r="AB20" s="15"/>
      <c r="AC20" s="15"/>
      <c r="AD20" s="15"/>
      <c r="AE20" s="15"/>
      <c r="AF20" s="15"/>
    </row>
  </sheetData>
  <mergeCells count="1">
    <mergeCell ref="A12:B12"/>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activeCell="A35" sqref="A35"/>
    </sheetView>
  </sheetViews>
  <sheetFormatPr defaultRowHeight="15" x14ac:dyDescent="0.25"/>
  <cols>
    <col min="1" max="24" width="17" customWidth="1"/>
  </cols>
  <sheetData>
    <row r="1" spans="1:24" ht="21" x14ac:dyDescent="0.35">
      <c r="A1" s="54" t="s">
        <v>1681</v>
      </c>
    </row>
    <row r="2" spans="1:24" ht="15.75" x14ac:dyDescent="0.25">
      <c r="A2" s="21"/>
      <c r="B2" s="130" t="s">
        <v>0</v>
      </c>
      <c r="C2" s="131"/>
      <c r="D2" s="131"/>
      <c r="E2" s="131"/>
      <c r="F2" s="131"/>
      <c r="G2" s="131"/>
      <c r="H2" s="132"/>
      <c r="I2" s="89"/>
      <c r="J2" s="130" t="s">
        <v>69</v>
      </c>
      <c r="K2" s="131"/>
      <c r="L2" s="131"/>
      <c r="M2" s="131"/>
      <c r="N2" s="131"/>
      <c r="O2" s="131"/>
      <c r="P2" s="132"/>
      <c r="Q2" s="89"/>
      <c r="R2" s="133" t="s">
        <v>341</v>
      </c>
      <c r="S2" s="134"/>
      <c r="T2" s="134"/>
      <c r="U2" s="134"/>
      <c r="V2" s="134"/>
      <c r="W2" s="134"/>
      <c r="X2" s="134"/>
    </row>
    <row r="3" spans="1:24" x14ac:dyDescent="0.25">
      <c r="A3" s="22"/>
      <c r="B3" s="22">
        <v>2011</v>
      </c>
      <c r="C3" s="22">
        <v>2012</v>
      </c>
      <c r="D3" s="23">
        <v>2013</v>
      </c>
      <c r="E3" s="23">
        <v>2014</v>
      </c>
      <c r="F3" s="23">
        <v>2015</v>
      </c>
      <c r="G3" s="23" t="s">
        <v>0</v>
      </c>
      <c r="H3" s="23" t="s">
        <v>463</v>
      </c>
      <c r="I3" s="36"/>
      <c r="J3" s="22">
        <v>2011</v>
      </c>
      <c r="K3" s="22">
        <v>2012</v>
      </c>
      <c r="L3" s="23">
        <v>2013</v>
      </c>
      <c r="M3" s="23">
        <v>2014</v>
      </c>
      <c r="N3" s="23">
        <v>2015</v>
      </c>
      <c r="O3" s="23" t="s">
        <v>0</v>
      </c>
      <c r="P3" s="23" t="s">
        <v>463</v>
      </c>
      <c r="Q3" s="36"/>
      <c r="R3" s="90">
        <v>2011</v>
      </c>
      <c r="S3" s="90">
        <v>2012</v>
      </c>
      <c r="T3" s="23">
        <v>2013</v>
      </c>
      <c r="U3" s="23">
        <v>2014</v>
      </c>
      <c r="V3" s="23">
        <v>2015</v>
      </c>
      <c r="W3" s="23" t="s">
        <v>0</v>
      </c>
      <c r="X3" s="23" t="s">
        <v>463</v>
      </c>
    </row>
    <row r="4" spans="1:24" x14ac:dyDescent="0.25">
      <c r="A4" s="22" t="s">
        <v>103</v>
      </c>
      <c r="B4" s="23">
        <f>SUMIF(CrashData!$N$5:$N$488,$A4,CrashData!DM$5:DM$488)</f>
        <v>0</v>
      </c>
      <c r="C4" s="23">
        <f>SUMIF(CrashData!$N$5:$N$488,$A4,CrashData!DN$5:DN$488)</f>
        <v>3</v>
      </c>
      <c r="D4" s="23">
        <f>SUMIF(CrashData!$N$5:$N$488,$A4,CrashData!DO$5:DO$488)</f>
        <v>1</v>
      </c>
      <c r="E4" s="23">
        <f>SUMIF(CrashData!$N$5:$N$488,$A4,CrashData!DP$5:DP$488)</f>
        <v>0</v>
      </c>
      <c r="F4" s="23">
        <f>SUMIF(CrashData!$N$5:$N$488,$A4,CrashData!DQ$5:DQ$488)</f>
        <v>1</v>
      </c>
      <c r="G4" s="23">
        <f>B4+C4+D4+E4+F4</f>
        <v>5</v>
      </c>
      <c r="H4" s="24">
        <f>AVERAGE(B4:F4)</f>
        <v>1</v>
      </c>
      <c r="I4" s="37"/>
      <c r="J4" s="23">
        <f>SUMIF(CrashData!$N$5:$N$488,$A4,CrashData!DS$5:DS$488)</f>
        <v>0</v>
      </c>
      <c r="K4" s="23">
        <f>SUMIF(CrashData!$N$5:$N$488,$A4,CrashData!DT$5:DT$488)</f>
        <v>0</v>
      </c>
      <c r="L4" s="23">
        <f>SUMIF(CrashData!$N$5:$N$488,$A4,CrashData!DU$5:DU$488)</f>
        <v>0</v>
      </c>
      <c r="M4" s="23">
        <f>SUMIF(CrashData!$N$5:$N$488,$A4,CrashData!DV$5:DV$488)</f>
        <v>0</v>
      </c>
      <c r="N4" s="23">
        <f>SUMIF(CrashData!$N$5:$N$488,$A4,CrashData!DW$5:DW$488)</f>
        <v>0</v>
      </c>
      <c r="O4" s="23">
        <f>J4+K4+L4+M4+N4</f>
        <v>0</v>
      </c>
      <c r="P4" s="24">
        <f>AVERAGE(J4:N4)</f>
        <v>0</v>
      </c>
      <c r="Q4" s="37"/>
      <c r="R4" s="23">
        <f t="shared" ref="R4:V6" si="0">B4-J4</f>
        <v>0</v>
      </c>
      <c r="S4" s="23">
        <f t="shared" si="0"/>
        <v>3</v>
      </c>
      <c r="T4" s="23">
        <f t="shared" si="0"/>
        <v>1</v>
      </c>
      <c r="U4" s="23">
        <f t="shared" si="0"/>
        <v>0</v>
      </c>
      <c r="V4" s="23">
        <f t="shared" si="0"/>
        <v>1</v>
      </c>
      <c r="W4" s="23">
        <f>R4+S4+T4+U4+V4</f>
        <v>5</v>
      </c>
      <c r="X4" s="24">
        <f>AVERAGE(R4:V4)</f>
        <v>1</v>
      </c>
    </row>
    <row r="5" spans="1:24" x14ac:dyDescent="0.25">
      <c r="A5" s="22" t="s">
        <v>43</v>
      </c>
      <c r="B5" s="23">
        <f>SUMIF(CrashData!$N$5:$N$488,$A5,CrashData!DM$5:DM$488)</f>
        <v>91</v>
      </c>
      <c r="C5" s="23">
        <f>SUMIF(CrashData!$N$5:$N$488,$A5,CrashData!DN$5:DN$488)</f>
        <v>65</v>
      </c>
      <c r="D5" s="23">
        <f>SUMIF(CrashData!$N$5:$N$488,$A5,CrashData!DO$5:DO$488)</f>
        <v>78</v>
      </c>
      <c r="E5" s="23">
        <f>SUMIF(CrashData!$N$5:$N$488,$A5,CrashData!DP$5:DP$488)</f>
        <v>70</v>
      </c>
      <c r="F5" s="23">
        <f>SUMIF(CrashData!$N$5:$N$488,$A5,CrashData!DQ$5:DQ$488)</f>
        <v>100</v>
      </c>
      <c r="G5" s="23">
        <f t="shared" ref="G5:G6" si="1">B5+C5+D5+E5+F5</f>
        <v>404</v>
      </c>
      <c r="H5" s="24">
        <f t="shared" ref="H5:H6" si="2">AVERAGE(B5:F5)</f>
        <v>80.8</v>
      </c>
      <c r="I5" s="37"/>
      <c r="J5" s="23">
        <f>SUMIF(CrashData!$N$5:$N$488,$A5,CrashData!DS$5:DS$488)</f>
        <v>45</v>
      </c>
      <c r="K5" s="23">
        <f>SUMIF(CrashData!$N$5:$N$488,$A5,CrashData!DT$5:DT$488)</f>
        <v>24</v>
      </c>
      <c r="L5" s="23">
        <f>SUMIF(CrashData!$N$5:$N$488,$A5,CrashData!DU$5:DU$488)</f>
        <v>28</v>
      </c>
      <c r="M5" s="23">
        <f>SUMIF(CrashData!$N$5:$N$488,$A5,CrashData!DV$5:DV$488)</f>
        <v>34</v>
      </c>
      <c r="N5" s="23">
        <f>SUMIF(CrashData!$N$5:$N$488,$A5,CrashData!DW$5:DW$488)</f>
        <v>35</v>
      </c>
      <c r="O5" s="23">
        <f t="shared" ref="O5:O6" si="3">L5+M5+N5</f>
        <v>97</v>
      </c>
      <c r="P5" s="24">
        <f>AVERAGE(L5:N5)</f>
        <v>32.333333333333336</v>
      </c>
      <c r="Q5" s="37"/>
      <c r="R5" s="23">
        <f t="shared" si="0"/>
        <v>46</v>
      </c>
      <c r="S5" s="23">
        <f t="shared" si="0"/>
        <v>41</v>
      </c>
      <c r="T5" s="23">
        <f t="shared" si="0"/>
        <v>50</v>
      </c>
      <c r="U5" s="23">
        <f t="shared" si="0"/>
        <v>36</v>
      </c>
      <c r="V5" s="23">
        <f t="shared" si="0"/>
        <v>65</v>
      </c>
      <c r="W5" s="23">
        <f t="shared" ref="W5:W6" si="4">R5+S5+T5+U5+V5</f>
        <v>238</v>
      </c>
      <c r="X5" s="24">
        <f t="shared" ref="X5:X6" si="5">AVERAGE(R5:V5)</f>
        <v>47.6</v>
      </c>
    </row>
    <row r="6" spans="1:24" ht="30" x14ac:dyDescent="0.25">
      <c r="A6" s="22" t="s">
        <v>70</v>
      </c>
      <c r="B6" s="23">
        <f>SUMIF(CrashData!$N$5:$N$488,$A6,CrashData!DM$5:DM$488)</f>
        <v>21</v>
      </c>
      <c r="C6" s="23">
        <f>SUMIF(CrashData!$N$5:$N$488,$A6,CrashData!DN$5:DN$488)</f>
        <v>19</v>
      </c>
      <c r="D6" s="23">
        <f>SUMIF(CrashData!$N$5:$N$488,$A6,CrashData!DO$5:DO$488)</f>
        <v>9</v>
      </c>
      <c r="E6" s="23">
        <f>SUMIF(CrashData!$N$5:$N$488,$A6,CrashData!DP$5:DP$488)</f>
        <v>15</v>
      </c>
      <c r="F6" s="23">
        <f>SUMIF(CrashData!$N$5:$N$488,$A6,CrashData!DQ$5:DQ$488)</f>
        <v>11</v>
      </c>
      <c r="G6" s="23">
        <f t="shared" si="1"/>
        <v>75</v>
      </c>
      <c r="H6" s="24">
        <f t="shared" si="2"/>
        <v>15</v>
      </c>
      <c r="I6" s="37"/>
      <c r="J6" s="23">
        <f>SUMIF(CrashData!$N$5:$N$488,$A6,CrashData!DS$5:DS$488)</f>
        <v>12</v>
      </c>
      <c r="K6" s="23">
        <f>SUMIF(CrashData!$N$5:$N$488,$A6,CrashData!DT$5:DT$488)</f>
        <v>15</v>
      </c>
      <c r="L6" s="23">
        <f>SUMIF(CrashData!$N$5:$N$488,$A6,CrashData!DU$5:DU$488)</f>
        <v>4</v>
      </c>
      <c r="M6" s="23">
        <f>SUMIF(CrashData!$N$5:$N$488,$A6,CrashData!DV$5:DV$488)</f>
        <v>10</v>
      </c>
      <c r="N6" s="23">
        <f>SUMIF(CrashData!$N$5:$N$488,$A6,CrashData!DW$5:DW$488)</f>
        <v>4</v>
      </c>
      <c r="O6" s="23">
        <f t="shared" si="3"/>
        <v>18</v>
      </c>
      <c r="P6" s="24">
        <f>AVERAGE(L6:N6)</f>
        <v>6</v>
      </c>
      <c r="Q6" s="37"/>
      <c r="R6" s="23">
        <f t="shared" si="0"/>
        <v>9</v>
      </c>
      <c r="S6" s="23">
        <f t="shared" si="0"/>
        <v>4</v>
      </c>
      <c r="T6" s="23">
        <f t="shared" si="0"/>
        <v>5</v>
      </c>
      <c r="U6" s="23">
        <f t="shared" si="0"/>
        <v>5</v>
      </c>
      <c r="V6" s="23">
        <f t="shared" si="0"/>
        <v>7</v>
      </c>
      <c r="W6" s="23">
        <f t="shared" si="4"/>
        <v>30</v>
      </c>
      <c r="X6" s="24">
        <f t="shared" si="5"/>
        <v>6</v>
      </c>
    </row>
    <row r="8" spans="1:24" ht="15.75" x14ac:dyDescent="0.25">
      <c r="A8" s="135" t="s">
        <v>314</v>
      </c>
      <c r="B8" s="135"/>
      <c r="C8" s="135"/>
      <c r="D8" s="135"/>
      <c r="E8" s="135"/>
      <c r="F8" s="135"/>
      <c r="G8" s="135"/>
      <c r="H8" s="135"/>
      <c r="I8" s="135"/>
      <c r="J8" s="135"/>
      <c r="K8" s="135"/>
      <c r="L8" s="135"/>
      <c r="M8" s="135"/>
      <c r="N8" s="135"/>
      <c r="O8" s="135"/>
      <c r="P8" s="135"/>
      <c r="Q8" s="135"/>
      <c r="R8" s="135"/>
      <c r="S8" s="135"/>
      <c r="T8" s="135"/>
      <c r="U8" s="135"/>
    </row>
    <row r="9" spans="1:24" x14ac:dyDescent="0.25">
      <c r="A9" s="136" t="s">
        <v>0</v>
      </c>
      <c r="B9" s="136"/>
      <c r="C9" s="136"/>
      <c r="D9" s="136"/>
      <c r="E9" s="136"/>
      <c r="F9" s="136"/>
      <c r="G9" s="136"/>
      <c r="H9" s="137" t="s">
        <v>69</v>
      </c>
      <c r="I9" s="137"/>
      <c r="J9" s="137"/>
      <c r="K9" s="137"/>
      <c r="L9" s="137"/>
      <c r="M9" s="137"/>
      <c r="N9" s="137"/>
      <c r="O9" s="138" t="s">
        <v>341</v>
      </c>
      <c r="P9" s="138"/>
      <c r="Q9" s="138"/>
      <c r="R9" s="138"/>
      <c r="S9" s="138"/>
      <c r="T9" s="138"/>
      <c r="U9" s="138"/>
    </row>
    <row r="10" spans="1:24" ht="15.75" x14ac:dyDescent="0.25">
      <c r="A10" s="25"/>
      <c r="B10" s="135" t="s">
        <v>315</v>
      </c>
      <c r="C10" s="135"/>
      <c r="D10" s="135" t="s">
        <v>316</v>
      </c>
      <c r="E10" s="135"/>
      <c r="F10" s="135" t="s">
        <v>317</v>
      </c>
      <c r="G10" s="135"/>
      <c r="H10" s="25"/>
      <c r="I10" s="135" t="s">
        <v>315</v>
      </c>
      <c r="J10" s="135"/>
      <c r="K10" s="135" t="s">
        <v>316</v>
      </c>
      <c r="L10" s="135"/>
      <c r="M10" s="135" t="s">
        <v>317</v>
      </c>
      <c r="N10" s="135"/>
      <c r="O10" s="25"/>
      <c r="P10" s="135" t="s">
        <v>315</v>
      </c>
      <c r="Q10" s="135"/>
      <c r="R10" s="135" t="s">
        <v>316</v>
      </c>
      <c r="S10" s="135"/>
      <c r="T10" s="135" t="s">
        <v>317</v>
      </c>
      <c r="U10" s="135"/>
    </row>
    <row r="11" spans="1:24" ht="31.5" x14ac:dyDescent="0.25">
      <c r="A11" s="25" t="s">
        <v>318</v>
      </c>
      <c r="B11" s="26"/>
      <c r="C11" s="27" t="s">
        <v>319</v>
      </c>
      <c r="D11" s="26"/>
      <c r="E11" s="27" t="s">
        <v>319</v>
      </c>
      <c r="F11" s="26">
        <f>J7</f>
        <v>0</v>
      </c>
      <c r="G11" s="27" t="s">
        <v>319</v>
      </c>
      <c r="H11" s="25" t="s">
        <v>318</v>
      </c>
      <c r="I11" s="26" t="str">
        <f>X3</f>
        <v>5-yr Average</v>
      </c>
      <c r="J11" s="27" t="s">
        <v>319</v>
      </c>
      <c r="K11" s="26"/>
      <c r="L11" s="27" t="s">
        <v>319</v>
      </c>
      <c r="M11" s="26"/>
      <c r="N11" s="27" t="s">
        <v>319</v>
      </c>
      <c r="O11" s="25" t="s">
        <v>318</v>
      </c>
      <c r="P11" s="26">
        <f>AE3</f>
        <v>0</v>
      </c>
      <c r="Q11" s="27" t="s">
        <v>319</v>
      </c>
      <c r="R11" s="26"/>
      <c r="S11" s="27" t="s">
        <v>319</v>
      </c>
      <c r="T11" s="26"/>
      <c r="U11" s="27" t="s">
        <v>319</v>
      </c>
    </row>
    <row r="12" spans="1:24" ht="15.75" x14ac:dyDescent="0.25">
      <c r="A12" s="25">
        <v>0</v>
      </c>
      <c r="B12" s="35">
        <f>H6*0.92534</f>
        <v>13.880100000000001</v>
      </c>
      <c r="C12" s="14">
        <f>B12*0</f>
        <v>0</v>
      </c>
      <c r="D12" s="53">
        <f>H5*0.21538</f>
        <v>17.402704</v>
      </c>
      <c r="E12" s="14">
        <f>D12*0</f>
        <v>0</v>
      </c>
      <c r="F12" s="53">
        <f>H4*0</f>
        <v>0</v>
      </c>
      <c r="G12" s="14">
        <f>F12*0</f>
        <v>0</v>
      </c>
      <c r="H12" s="25">
        <v>0</v>
      </c>
      <c r="I12" s="53">
        <f>P6*0.92534</f>
        <v>5.5520399999999999</v>
      </c>
      <c r="J12" s="14">
        <f>I12*0</f>
        <v>0</v>
      </c>
      <c r="K12" s="53">
        <f>P5*0.21538</f>
        <v>6.9639533333333334</v>
      </c>
      <c r="L12" s="14">
        <f>K12*0</f>
        <v>0</v>
      </c>
      <c r="M12" s="53">
        <f>P4*0</f>
        <v>0</v>
      </c>
      <c r="N12" s="28">
        <f>M12*0</f>
        <v>0</v>
      </c>
      <c r="O12" s="25">
        <v>0</v>
      </c>
      <c r="P12" s="53">
        <f>X6*0.92534</f>
        <v>5.5520399999999999</v>
      </c>
      <c r="Q12" s="14">
        <f>P12*0</f>
        <v>0</v>
      </c>
      <c r="R12" s="53">
        <f>X5*0.21538</f>
        <v>10.252088000000001</v>
      </c>
      <c r="S12" s="14">
        <f>R12*0</f>
        <v>0</v>
      </c>
      <c r="T12" s="53">
        <f>X4*0</f>
        <v>0</v>
      </c>
      <c r="U12" s="14">
        <f>T12*0</f>
        <v>0</v>
      </c>
    </row>
    <row r="13" spans="1:24" ht="15.75" x14ac:dyDescent="0.25">
      <c r="A13" s="25">
        <v>1</v>
      </c>
      <c r="B13" s="35">
        <f>H6*0.07257</f>
        <v>1.0885499999999999</v>
      </c>
      <c r="C13" s="14">
        <f>B13*18600</f>
        <v>20247.03</v>
      </c>
      <c r="D13" s="53">
        <f>H5*0.62728</f>
        <v>50.684223999999993</v>
      </c>
      <c r="E13" s="14">
        <f>D13*18600</f>
        <v>942726.56639999989</v>
      </c>
      <c r="F13" s="53">
        <f>H4*0</f>
        <v>0</v>
      </c>
      <c r="G13" s="14">
        <f>F13*18600</f>
        <v>0</v>
      </c>
      <c r="H13" s="25">
        <v>1</v>
      </c>
      <c r="I13" s="53">
        <f>P6*0.07257</f>
        <v>0.43541999999999997</v>
      </c>
      <c r="J13" s="14">
        <f>I13*18600</f>
        <v>8098.8119999999999</v>
      </c>
      <c r="K13" s="53">
        <f>P5*0.62728</f>
        <v>20.282053333333334</v>
      </c>
      <c r="L13" s="14">
        <f>K13*18600</f>
        <v>377246.19199999998</v>
      </c>
      <c r="M13" s="53">
        <f>P4*0</f>
        <v>0</v>
      </c>
      <c r="N13" s="28">
        <f>M13*18600</f>
        <v>0</v>
      </c>
      <c r="O13" s="25">
        <v>1</v>
      </c>
      <c r="P13" s="53">
        <f>X6*0.07257</f>
        <v>0.43541999999999997</v>
      </c>
      <c r="Q13" s="14">
        <f>P13*18600</f>
        <v>8098.8119999999999</v>
      </c>
      <c r="R13" s="53">
        <f>X5*0.62728</f>
        <v>29.858528</v>
      </c>
      <c r="S13" s="14">
        <f>R13*18600</f>
        <v>555368.62080000003</v>
      </c>
      <c r="T13" s="53">
        <f>X4*0</f>
        <v>0</v>
      </c>
      <c r="U13" s="14">
        <f>T13*18600</f>
        <v>0</v>
      </c>
    </row>
    <row r="14" spans="1:24" ht="15.75" x14ac:dyDescent="0.25">
      <c r="A14" s="25">
        <v>2</v>
      </c>
      <c r="B14" s="35">
        <f>H6*0.00198</f>
        <v>2.9700000000000001E-2</v>
      </c>
      <c r="C14" s="14">
        <f>B14*291400</f>
        <v>8654.58</v>
      </c>
      <c r="D14" s="53">
        <f>H5*0.104</f>
        <v>8.4032</v>
      </c>
      <c r="E14" s="14">
        <f>D14*291400</f>
        <v>2448692.48</v>
      </c>
      <c r="F14" s="53">
        <f>H4*0</f>
        <v>0</v>
      </c>
      <c r="G14" s="14">
        <f>F14*291400</f>
        <v>0</v>
      </c>
      <c r="H14" s="25">
        <v>2</v>
      </c>
      <c r="I14" s="53">
        <f>P6*0.00198</f>
        <v>1.188E-2</v>
      </c>
      <c r="J14" s="14">
        <f>I14*291400</f>
        <v>3461.8319999999999</v>
      </c>
      <c r="K14" s="53">
        <f>P5*0.104</f>
        <v>3.3626666666666667</v>
      </c>
      <c r="L14" s="14">
        <f>K14*291400</f>
        <v>979881.06666666665</v>
      </c>
      <c r="M14" s="53">
        <f>P4*0</f>
        <v>0</v>
      </c>
      <c r="N14" s="28">
        <f>M14*291400</f>
        <v>0</v>
      </c>
      <c r="O14" s="25">
        <v>2</v>
      </c>
      <c r="P14" s="53">
        <f>X6*0.00198</f>
        <v>1.188E-2</v>
      </c>
      <c r="Q14" s="14">
        <f>P14*291400</f>
        <v>3461.8319999999999</v>
      </c>
      <c r="R14" s="53">
        <f>X5*0.104</f>
        <v>4.9504000000000001</v>
      </c>
      <c r="S14" s="14">
        <f>R14*291400</f>
        <v>1442546.56</v>
      </c>
      <c r="T14" s="53">
        <f>X4*0</f>
        <v>0</v>
      </c>
      <c r="U14" s="14">
        <f>T14*291400</f>
        <v>0</v>
      </c>
    </row>
    <row r="15" spans="1:24" ht="15.75" x14ac:dyDescent="0.25">
      <c r="A15" s="25">
        <v>3</v>
      </c>
      <c r="B15" s="35">
        <f>H6*0.00008</f>
        <v>1.2000000000000001E-3</v>
      </c>
      <c r="C15" s="14">
        <f>B15*651000</f>
        <v>781.2</v>
      </c>
      <c r="D15" s="53">
        <f>H5*0.03858</f>
        <v>3.117264</v>
      </c>
      <c r="E15" s="14">
        <f>D15*651000</f>
        <v>2029338.8640000001</v>
      </c>
      <c r="F15" s="53">
        <f>H4*0</f>
        <v>0</v>
      </c>
      <c r="G15" s="14">
        <f>F15*651000</f>
        <v>0</v>
      </c>
      <c r="H15" s="25">
        <v>3</v>
      </c>
      <c r="I15" s="53">
        <f>P6*0.00008</f>
        <v>4.8000000000000007E-4</v>
      </c>
      <c r="J15" s="14">
        <f>I15*651000</f>
        <v>312.48</v>
      </c>
      <c r="K15" s="53">
        <f>P5*0.03858</f>
        <v>1.2474200000000002</v>
      </c>
      <c r="L15" s="14">
        <f>K15*651000</f>
        <v>812070.42000000016</v>
      </c>
      <c r="M15" s="53">
        <f>P4*0</f>
        <v>0</v>
      </c>
      <c r="N15" s="28">
        <f>M15*651000</f>
        <v>0</v>
      </c>
      <c r="O15" s="25">
        <v>3</v>
      </c>
      <c r="P15" s="53">
        <f>X6*0.00008</f>
        <v>4.8000000000000007E-4</v>
      </c>
      <c r="Q15" s="14">
        <f>P15*651000</f>
        <v>312.48</v>
      </c>
      <c r="R15" s="53">
        <f>X5*0.03858</f>
        <v>1.8364080000000003</v>
      </c>
      <c r="S15" s="14">
        <f>R15*651000</f>
        <v>1195501.6080000002</v>
      </c>
      <c r="T15" s="53">
        <f>X4*0</f>
        <v>0</v>
      </c>
      <c r="U15" s="14">
        <f>T15*651000</f>
        <v>0</v>
      </c>
    </row>
    <row r="16" spans="1:24" ht="15.75" x14ac:dyDescent="0.25">
      <c r="A16" s="25">
        <v>4</v>
      </c>
      <c r="B16" s="35">
        <f>H6*0</f>
        <v>0</v>
      </c>
      <c r="C16" s="14">
        <f>B16*1649200</f>
        <v>0</v>
      </c>
      <c r="D16" s="53">
        <f>H5*0.00442</f>
        <v>0.35713600000000001</v>
      </c>
      <c r="E16" s="14">
        <f>D16*1649200</f>
        <v>588988.6912</v>
      </c>
      <c r="F16" s="53">
        <f>H4*0</f>
        <v>0</v>
      </c>
      <c r="G16" s="14">
        <f>F16*1649200</f>
        <v>0</v>
      </c>
      <c r="H16" s="25">
        <v>4</v>
      </c>
      <c r="I16" s="53">
        <f>P6*0</f>
        <v>0</v>
      </c>
      <c r="J16" s="14">
        <f>I16*1649200</f>
        <v>0</v>
      </c>
      <c r="K16" s="53">
        <f>P5*0.00442</f>
        <v>0.14291333333333336</v>
      </c>
      <c r="L16" s="14">
        <f>K16*1649200</f>
        <v>235692.66933333338</v>
      </c>
      <c r="M16" s="53">
        <f>P4*0</f>
        <v>0</v>
      </c>
      <c r="N16" s="28">
        <f>M16*1649200</f>
        <v>0</v>
      </c>
      <c r="O16" s="25">
        <v>4</v>
      </c>
      <c r="P16" s="53">
        <f>X6*0</f>
        <v>0</v>
      </c>
      <c r="Q16" s="14">
        <f>P16*1649200</f>
        <v>0</v>
      </c>
      <c r="R16" s="53">
        <f>X5*0.00442</f>
        <v>0.21039200000000002</v>
      </c>
      <c r="S16" s="14">
        <f>R16*1649200</f>
        <v>346978.48640000005</v>
      </c>
      <c r="T16" s="53">
        <f>X4*0</f>
        <v>0</v>
      </c>
      <c r="U16" s="14">
        <f>T16*1649200</f>
        <v>0</v>
      </c>
    </row>
    <row r="17" spans="1:22" ht="15.75" x14ac:dyDescent="0.25">
      <c r="A17" s="25">
        <v>5</v>
      </c>
      <c r="B17" s="35">
        <f>H6*0.00003</f>
        <v>4.4999999999999999E-4</v>
      </c>
      <c r="C17" s="14">
        <f>B17*3676600</f>
        <v>1654.47</v>
      </c>
      <c r="D17" s="53">
        <f>H5*0.01034</f>
        <v>0.83547199999999999</v>
      </c>
      <c r="E17" s="14">
        <f>D17*3676600</f>
        <v>3071696.3552000001</v>
      </c>
      <c r="F17" s="53">
        <f>H4*0</f>
        <v>0</v>
      </c>
      <c r="G17" s="14">
        <f>F17*3676600</f>
        <v>0</v>
      </c>
      <c r="H17" s="25">
        <v>5</v>
      </c>
      <c r="I17" s="53">
        <f>P6*0.00003</f>
        <v>1.8000000000000001E-4</v>
      </c>
      <c r="J17" s="14">
        <f>I17*3676600</f>
        <v>661.78800000000001</v>
      </c>
      <c r="K17" s="53">
        <f>P5*0.01034</f>
        <v>0.33432666666666672</v>
      </c>
      <c r="L17" s="14">
        <f>K17*3676600</f>
        <v>1229185.4226666668</v>
      </c>
      <c r="M17" s="53">
        <f>P4*0</f>
        <v>0</v>
      </c>
      <c r="N17" s="28">
        <f>M17*3676600</f>
        <v>0</v>
      </c>
      <c r="O17" s="25">
        <v>5</v>
      </c>
      <c r="P17" s="53">
        <f>X6*0.00003</f>
        <v>1.8000000000000001E-4</v>
      </c>
      <c r="Q17" s="14">
        <f>P17*3676600</f>
        <v>661.78800000000001</v>
      </c>
      <c r="R17" s="53">
        <f>X5*0.01034</f>
        <v>0.49218400000000001</v>
      </c>
      <c r="S17" s="14">
        <f>R17*3676600</f>
        <v>1809563.6944000002</v>
      </c>
      <c r="T17" s="53">
        <f>X4*0</f>
        <v>0</v>
      </c>
      <c r="U17" s="14">
        <f>T17*3676600</f>
        <v>0</v>
      </c>
    </row>
    <row r="18" spans="1:22" ht="15.75" x14ac:dyDescent="0.25">
      <c r="A18" s="29" t="s">
        <v>320</v>
      </c>
      <c r="B18" s="35">
        <f>H6*0</f>
        <v>0</v>
      </c>
      <c r="C18" s="14">
        <f>B18*6200000</f>
        <v>0</v>
      </c>
      <c r="D18" s="53">
        <f>H5*0</f>
        <v>0</v>
      </c>
      <c r="E18" s="14">
        <f>D18*6200000</f>
        <v>0</v>
      </c>
      <c r="F18" s="53">
        <f>H4*1</f>
        <v>1</v>
      </c>
      <c r="G18" s="14">
        <f>F18*6200000</f>
        <v>6200000</v>
      </c>
      <c r="H18" s="29" t="s">
        <v>320</v>
      </c>
      <c r="I18" s="53">
        <f>P6*0</f>
        <v>0</v>
      </c>
      <c r="J18" s="14">
        <f>I18*6200000</f>
        <v>0</v>
      </c>
      <c r="K18" s="53">
        <f>P5*0</f>
        <v>0</v>
      </c>
      <c r="L18" s="14">
        <f>K18*6200000</f>
        <v>0</v>
      </c>
      <c r="M18" s="53">
        <f>P4*1</f>
        <v>0</v>
      </c>
      <c r="N18" s="28">
        <f>M18*6200000</f>
        <v>0</v>
      </c>
      <c r="O18" s="29" t="s">
        <v>320</v>
      </c>
      <c r="P18" s="53">
        <f>X6*0</f>
        <v>0</v>
      </c>
      <c r="Q18" s="14">
        <f>P18*6200000</f>
        <v>0</v>
      </c>
      <c r="R18" s="53">
        <f>X5*0</f>
        <v>0</v>
      </c>
      <c r="S18" s="14">
        <f>R18*6200000</f>
        <v>0</v>
      </c>
      <c r="T18" s="53">
        <f>X4*1</f>
        <v>1</v>
      </c>
      <c r="U18" s="14">
        <f>T18*6200000</f>
        <v>6200000</v>
      </c>
    </row>
    <row r="19" spans="1:22" ht="15.75" x14ac:dyDescent="0.25">
      <c r="A19" s="29" t="s">
        <v>321</v>
      </c>
      <c r="B19" s="35">
        <f>SUM(B12:B18)</f>
        <v>15.000000000000002</v>
      </c>
      <c r="C19" s="14">
        <f t="shared" ref="C19:G19" si="6">SUM(C12:C18)</f>
        <v>31337.280000000002</v>
      </c>
      <c r="D19" s="53">
        <f t="shared" si="6"/>
        <v>80.8</v>
      </c>
      <c r="E19" s="14">
        <f t="shared" si="6"/>
        <v>9081442.9567999989</v>
      </c>
      <c r="F19" s="53">
        <f t="shared" si="6"/>
        <v>1</v>
      </c>
      <c r="G19" s="14">
        <f t="shared" si="6"/>
        <v>6200000</v>
      </c>
      <c r="H19" s="29" t="s">
        <v>321</v>
      </c>
      <c r="I19" s="53">
        <f>SUM(I12:I18)</f>
        <v>5.9999999999999991</v>
      </c>
      <c r="J19" s="14">
        <f t="shared" ref="J19:N19" si="7">SUM(J12:J18)</f>
        <v>12534.912</v>
      </c>
      <c r="K19" s="53">
        <f t="shared" si="7"/>
        <v>32.333333333333336</v>
      </c>
      <c r="L19" s="14">
        <f t="shared" si="7"/>
        <v>3634075.7706666673</v>
      </c>
      <c r="M19" s="53">
        <f t="shared" si="7"/>
        <v>0</v>
      </c>
      <c r="N19" s="28">
        <f t="shared" si="7"/>
        <v>0</v>
      </c>
      <c r="O19" s="29" t="s">
        <v>321</v>
      </c>
      <c r="P19" s="53">
        <f>SUM(P12:P18)</f>
        <v>5.9999999999999991</v>
      </c>
      <c r="Q19" s="14">
        <f t="shared" ref="Q19:U19" si="8">SUM(Q12:Q18)</f>
        <v>12534.912</v>
      </c>
      <c r="R19" s="53">
        <f t="shared" si="8"/>
        <v>47.6</v>
      </c>
      <c r="S19" s="14">
        <f t="shared" si="8"/>
        <v>5349958.9696000004</v>
      </c>
      <c r="T19" s="53">
        <f t="shared" si="8"/>
        <v>1</v>
      </c>
      <c r="U19" s="14">
        <f t="shared" si="8"/>
        <v>6200000</v>
      </c>
      <c r="V19" s="38"/>
    </row>
    <row r="20" spans="1:22" x14ac:dyDescent="0.25">
      <c r="S20" s="93"/>
    </row>
    <row r="21" spans="1:22" ht="15.75" x14ac:dyDescent="0.25">
      <c r="A21" s="21" t="s">
        <v>344</v>
      </c>
    </row>
    <row r="22" spans="1:22" x14ac:dyDescent="0.25">
      <c r="A22" s="91">
        <f>C19+E19+G19</f>
        <v>15312780.236799998</v>
      </c>
      <c r="B22" s="30"/>
      <c r="C22" s="30"/>
      <c r="D22" s="30"/>
      <c r="E22" s="30"/>
      <c r="F22" s="30"/>
      <c r="G22" s="30"/>
      <c r="H22" s="30"/>
    </row>
    <row r="23" spans="1:22" ht="15.75" x14ac:dyDescent="0.25">
      <c r="A23" s="92" t="s">
        <v>342</v>
      </c>
    </row>
    <row r="24" spans="1:22" x14ac:dyDescent="0.25">
      <c r="A24" s="93">
        <f>J19+L19+N19</f>
        <v>3646610.6826666673</v>
      </c>
    </row>
    <row r="25" spans="1:22" ht="15.75" x14ac:dyDescent="0.25">
      <c r="A25" s="92" t="s">
        <v>343</v>
      </c>
    </row>
    <row r="26" spans="1:22" x14ac:dyDescent="0.25">
      <c r="A26" s="93">
        <f>Q19+S19+U19</f>
        <v>11562493.8816</v>
      </c>
    </row>
    <row r="28" spans="1:22" x14ac:dyDescent="0.25">
      <c r="A28" s="38"/>
    </row>
  </sheetData>
  <mergeCells count="16">
    <mergeCell ref="P10:Q10"/>
    <mergeCell ref="R10:S10"/>
    <mergeCell ref="T10:U10"/>
    <mergeCell ref="B10:C10"/>
    <mergeCell ref="D10:E10"/>
    <mergeCell ref="F10:G10"/>
    <mergeCell ref="I10:J10"/>
    <mergeCell ref="K10:L10"/>
    <mergeCell ref="M10:N10"/>
    <mergeCell ref="B2:H2"/>
    <mergeCell ref="J2:P2"/>
    <mergeCell ref="R2:X2"/>
    <mergeCell ref="A8:U8"/>
    <mergeCell ref="A9:G9"/>
    <mergeCell ref="H9:N9"/>
    <mergeCell ref="O9:U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488"/>
  <sheetViews>
    <sheetView tabSelected="1" workbookViewId="0">
      <selection activeCell="DS4" sqref="DS4"/>
    </sheetView>
  </sheetViews>
  <sheetFormatPr defaultRowHeight="15" x14ac:dyDescent="0.25"/>
  <cols>
    <col min="12" max="12" width="24.28515625" customWidth="1"/>
    <col min="14" max="14" width="17.7109375" customWidth="1"/>
    <col min="57" max="115" width="0" hidden="1" customWidth="1"/>
    <col min="116" max="116" width="16" hidden="1" customWidth="1"/>
    <col min="123" max="123" width="15.85546875" customWidth="1"/>
  </cols>
  <sheetData>
    <row r="1" spans="1:127" ht="21" x14ac:dyDescent="0.35">
      <c r="A1" s="41" t="s">
        <v>497</v>
      </c>
    </row>
    <row r="2" spans="1:127" x14ac:dyDescent="0.25">
      <c r="A2" t="s">
        <v>498</v>
      </c>
    </row>
    <row r="4" spans="1:127" x14ac:dyDescent="0.25">
      <c r="A4" t="s">
        <v>499</v>
      </c>
      <c r="B4" t="s">
        <v>500</v>
      </c>
      <c r="C4" t="s">
        <v>501</v>
      </c>
      <c r="D4" t="s">
        <v>502</v>
      </c>
      <c r="E4" t="s">
        <v>31</v>
      </c>
      <c r="F4" t="s">
        <v>32</v>
      </c>
      <c r="G4" t="s">
        <v>503</v>
      </c>
      <c r="H4" t="s">
        <v>504</v>
      </c>
      <c r="I4" t="s">
        <v>505</v>
      </c>
      <c r="J4" t="s">
        <v>506</v>
      </c>
      <c r="K4" t="s">
        <v>507</v>
      </c>
      <c r="L4" t="s">
        <v>508</v>
      </c>
      <c r="M4" t="s">
        <v>509</v>
      </c>
      <c r="N4" t="s">
        <v>510</v>
      </c>
      <c r="O4" t="s">
        <v>511</v>
      </c>
      <c r="P4" t="s">
        <v>512</v>
      </c>
      <c r="Q4" t="s">
        <v>513</v>
      </c>
      <c r="R4" t="s">
        <v>514</v>
      </c>
      <c r="S4" t="s">
        <v>515</v>
      </c>
      <c r="T4" t="s">
        <v>516</v>
      </c>
      <c r="U4" t="s">
        <v>517</v>
      </c>
      <c r="V4" t="s">
        <v>518</v>
      </c>
      <c r="W4" t="s">
        <v>519</v>
      </c>
      <c r="X4" t="s">
        <v>520</v>
      </c>
      <c r="Y4" t="s">
        <v>521</v>
      </c>
      <c r="Z4" t="s">
        <v>522</v>
      </c>
      <c r="AA4" t="s">
        <v>523</v>
      </c>
      <c r="AB4" t="s">
        <v>524</v>
      </c>
      <c r="AC4" t="s">
        <v>525</v>
      </c>
      <c r="AD4" t="s">
        <v>526</v>
      </c>
      <c r="AE4" t="s">
        <v>527</v>
      </c>
      <c r="AF4" t="s">
        <v>528</v>
      </c>
      <c r="AG4" t="s">
        <v>529</v>
      </c>
      <c r="AH4" t="s">
        <v>530</v>
      </c>
      <c r="AI4" t="s">
        <v>531</v>
      </c>
      <c r="AJ4" t="s">
        <v>532</v>
      </c>
      <c r="AK4" t="s">
        <v>533</v>
      </c>
      <c r="AL4" t="s">
        <v>534</v>
      </c>
      <c r="AM4" t="s">
        <v>535</v>
      </c>
      <c r="AN4" t="s">
        <v>536</v>
      </c>
      <c r="AO4" t="s">
        <v>537</v>
      </c>
      <c r="AP4" t="s">
        <v>538</v>
      </c>
      <c r="AQ4" t="s">
        <v>539</v>
      </c>
      <c r="AR4" t="s">
        <v>540</v>
      </c>
      <c r="AS4" t="s">
        <v>541</v>
      </c>
      <c r="AT4" t="s">
        <v>542</v>
      </c>
      <c r="AU4" t="s">
        <v>543</v>
      </c>
      <c r="AV4" t="s">
        <v>544</v>
      </c>
      <c r="AW4" t="s">
        <v>545</v>
      </c>
      <c r="AX4" t="s">
        <v>33</v>
      </c>
      <c r="AY4" t="s">
        <v>546</v>
      </c>
      <c r="AZ4" t="s">
        <v>547</v>
      </c>
      <c r="BA4" t="s">
        <v>548</v>
      </c>
      <c r="BB4" t="s">
        <v>549</v>
      </c>
      <c r="BC4" t="s">
        <v>550</v>
      </c>
      <c r="BD4" t="s">
        <v>551</v>
      </c>
      <c r="BE4" t="s">
        <v>552</v>
      </c>
      <c r="BF4" t="s">
        <v>553</v>
      </c>
      <c r="BG4" t="s">
        <v>554</v>
      </c>
      <c r="BH4" t="s">
        <v>555</v>
      </c>
      <c r="BI4" t="s">
        <v>556</v>
      </c>
      <c r="BJ4" t="s">
        <v>557</v>
      </c>
      <c r="BK4" t="s">
        <v>558</v>
      </c>
      <c r="BL4" t="s">
        <v>559</v>
      </c>
      <c r="BM4" t="s">
        <v>560</v>
      </c>
      <c r="BN4" t="s">
        <v>561</v>
      </c>
      <c r="BO4" t="s">
        <v>562</v>
      </c>
      <c r="BP4" t="s">
        <v>563</v>
      </c>
      <c r="BQ4" t="s">
        <v>564</v>
      </c>
      <c r="BR4" t="s">
        <v>565</v>
      </c>
      <c r="BS4" t="s">
        <v>566</v>
      </c>
      <c r="BT4" t="s">
        <v>567</v>
      </c>
      <c r="BU4" t="s">
        <v>568</v>
      </c>
      <c r="BV4" t="s">
        <v>569</v>
      </c>
      <c r="BW4" t="s">
        <v>570</v>
      </c>
      <c r="BX4" t="s">
        <v>571</v>
      </c>
      <c r="BY4" t="s">
        <v>572</v>
      </c>
      <c r="BZ4" t="s">
        <v>573</v>
      </c>
      <c r="CA4" t="s">
        <v>574</v>
      </c>
      <c r="CB4" t="s">
        <v>575</v>
      </c>
      <c r="CC4" t="s">
        <v>576</v>
      </c>
      <c r="CD4" t="s">
        <v>577</v>
      </c>
      <c r="CE4" t="s">
        <v>578</v>
      </c>
      <c r="CF4" t="s">
        <v>579</v>
      </c>
      <c r="CG4" t="s">
        <v>580</v>
      </c>
      <c r="CH4" t="s">
        <v>581</v>
      </c>
      <c r="CI4" t="s">
        <v>582</v>
      </c>
      <c r="CJ4" t="s">
        <v>583</v>
      </c>
      <c r="CK4" t="s">
        <v>584</v>
      </c>
      <c r="CL4" t="s">
        <v>585</v>
      </c>
      <c r="CM4" t="s">
        <v>586</v>
      </c>
      <c r="CN4" t="s">
        <v>587</v>
      </c>
      <c r="CO4" t="s">
        <v>588</v>
      </c>
      <c r="CP4" t="s">
        <v>589</v>
      </c>
      <c r="CQ4" t="s">
        <v>590</v>
      </c>
      <c r="CR4" t="s">
        <v>591</v>
      </c>
      <c r="CS4" t="s">
        <v>592</v>
      </c>
      <c r="CT4" t="s">
        <v>593</v>
      </c>
      <c r="CU4" t="s">
        <v>594</v>
      </c>
      <c r="CV4" t="s">
        <v>595</v>
      </c>
      <c r="CW4" t="s">
        <v>596</v>
      </c>
      <c r="CX4" t="s">
        <v>597</v>
      </c>
      <c r="CY4" t="s">
        <v>598</v>
      </c>
      <c r="CZ4" t="s">
        <v>599</v>
      </c>
      <c r="DA4" t="s">
        <v>600</v>
      </c>
      <c r="DB4" t="s">
        <v>601</v>
      </c>
      <c r="DC4" t="s">
        <v>602</v>
      </c>
      <c r="DD4" t="s">
        <v>603</v>
      </c>
      <c r="DE4" t="s">
        <v>604</v>
      </c>
      <c r="DF4" t="s">
        <v>605</v>
      </c>
      <c r="DG4" t="s">
        <v>606</v>
      </c>
      <c r="DH4" t="s">
        <v>607</v>
      </c>
      <c r="DI4" t="s">
        <v>608</v>
      </c>
      <c r="DJ4" t="s">
        <v>609</v>
      </c>
      <c r="DK4" t="s">
        <v>610</v>
      </c>
      <c r="DL4" t="s">
        <v>611</v>
      </c>
      <c r="DM4" s="19" t="s">
        <v>34</v>
      </c>
      <c r="DN4" s="19" t="s">
        <v>35</v>
      </c>
      <c r="DO4" s="19" t="s">
        <v>36</v>
      </c>
      <c r="DP4" s="19" t="s">
        <v>612</v>
      </c>
      <c r="DQ4" t="s">
        <v>613</v>
      </c>
      <c r="DR4" t="s">
        <v>337</v>
      </c>
      <c r="DS4" t="s">
        <v>338</v>
      </c>
      <c r="DT4" t="s">
        <v>339</v>
      </c>
      <c r="DU4" t="s">
        <v>340</v>
      </c>
      <c r="DV4" t="s">
        <v>614</v>
      </c>
      <c r="DW4" t="s">
        <v>615</v>
      </c>
    </row>
    <row r="5" spans="1:127" x14ac:dyDescent="0.25">
      <c r="A5">
        <v>20154010668</v>
      </c>
      <c r="B5">
        <v>4854</v>
      </c>
      <c r="C5" t="s">
        <v>254</v>
      </c>
      <c r="D5">
        <v>0.28999999999999998</v>
      </c>
      <c r="E5">
        <v>20150401</v>
      </c>
      <c r="F5" t="s">
        <v>255</v>
      </c>
      <c r="G5" t="s">
        <v>616</v>
      </c>
      <c r="H5">
        <v>0</v>
      </c>
      <c r="I5" t="s">
        <v>82</v>
      </c>
      <c r="J5">
        <v>10</v>
      </c>
      <c r="K5" t="s">
        <v>41</v>
      </c>
      <c r="L5" t="s">
        <v>69</v>
      </c>
      <c r="M5" t="s">
        <v>11</v>
      </c>
      <c r="N5" t="s">
        <v>43</v>
      </c>
      <c r="O5" t="s">
        <v>44</v>
      </c>
      <c r="P5" t="s">
        <v>45</v>
      </c>
      <c r="Q5" t="s">
        <v>46</v>
      </c>
      <c r="R5" t="s">
        <v>95</v>
      </c>
      <c r="S5" t="s">
        <v>48</v>
      </c>
      <c r="T5" t="s">
        <v>617</v>
      </c>
      <c r="U5" t="s">
        <v>49</v>
      </c>
      <c r="V5" t="s">
        <v>51</v>
      </c>
      <c r="W5" t="s">
        <v>50</v>
      </c>
      <c r="X5">
        <v>23</v>
      </c>
      <c r="Y5" t="s">
        <v>52</v>
      </c>
      <c r="Z5" t="s">
        <v>120</v>
      </c>
      <c r="AA5" t="s">
        <v>54</v>
      </c>
      <c r="AB5" t="s">
        <v>11</v>
      </c>
      <c r="AC5" t="s">
        <v>86</v>
      </c>
      <c r="AD5" t="s">
        <v>56</v>
      </c>
      <c r="AE5" t="s">
        <v>57</v>
      </c>
      <c r="AF5" t="s">
        <v>98</v>
      </c>
      <c r="AG5" t="s">
        <v>73</v>
      </c>
      <c r="AH5">
        <v>27</v>
      </c>
      <c r="AI5" t="s">
        <v>60</v>
      </c>
      <c r="AJ5" t="s">
        <v>77</v>
      </c>
      <c r="AK5" t="s">
        <v>76</v>
      </c>
      <c r="AL5" t="s">
        <v>54</v>
      </c>
      <c r="AM5" t="s">
        <v>11</v>
      </c>
      <c r="AN5" t="s">
        <v>61</v>
      </c>
      <c r="AO5" t="s">
        <v>62</v>
      </c>
      <c r="AP5" t="s">
        <v>618</v>
      </c>
      <c r="AQ5" t="s">
        <v>63</v>
      </c>
      <c r="AR5">
        <v>0</v>
      </c>
      <c r="AS5">
        <v>0</v>
      </c>
      <c r="AT5">
        <v>1</v>
      </c>
      <c r="AU5">
        <v>0</v>
      </c>
      <c r="AV5" t="s">
        <v>11</v>
      </c>
      <c r="AW5">
        <v>12</v>
      </c>
      <c r="AX5" t="s">
        <v>64</v>
      </c>
      <c r="AY5">
        <v>1</v>
      </c>
      <c r="AZ5" t="s">
        <v>1</v>
      </c>
      <c r="BA5">
        <v>41.459871999999898</v>
      </c>
      <c r="BB5">
        <v>-81.716359999999895</v>
      </c>
      <c r="BC5">
        <v>2015</v>
      </c>
      <c r="BD5">
        <v>4</v>
      </c>
      <c r="BE5">
        <v>141</v>
      </c>
      <c r="BF5">
        <v>129</v>
      </c>
      <c r="BG5">
        <v>390351053001</v>
      </c>
      <c r="BH5">
        <v>1838</v>
      </c>
      <c r="BI5">
        <v>131604</v>
      </c>
      <c r="BJ5">
        <v>517</v>
      </c>
      <c r="BK5">
        <v>241</v>
      </c>
      <c r="BL5">
        <v>276</v>
      </c>
      <c r="BM5">
        <v>10.6999999999999</v>
      </c>
      <c r="BN5">
        <v>142</v>
      </c>
      <c r="BO5">
        <v>98</v>
      </c>
      <c r="BP5">
        <v>61</v>
      </c>
      <c r="BQ5">
        <v>5</v>
      </c>
      <c r="BR5">
        <v>0</v>
      </c>
      <c r="BS5">
        <v>0</v>
      </c>
      <c r="BT5">
        <v>0</v>
      </c>
      <c r="BU5">
        <v>6</v>
      </c>
      <c r="BV5">
        <v>53</v>
      </c>
      <c r="BW5">
        <v>47</v>
      </c>
      <c r="BX5">
        <v>32</v>
      </c>
      <c r="BY5">
        <v>0</v>
      </c>
      <c r="BZ5">
        <v>8</v>
      </c>
      <c r="CA5">
        <v>35</v>
      </c>
      <c r="CB5">
        <v>10</v>
      </c>
      <c r="CC5">
        <v>0</v>
      </c>
      <c r="CD5">
        <v>9</v>
      </c>
      <c r="CE5">
        <v>0</v>
      </c>
      <c r="CF5">
        <v>0</v>
      </c>
      <c r="CG5">
        <v>11</v>
      </c>
      <c r="CH5">
        <v>0</v>
      </c>
      <c r="CI5">
        <v>0</v>
      </c>
      <c r="CJ5">
        <v>0</v>
      </c>
      <c r="CK5">
        <v>306</v>
      </c>
      <c r="CL5">
        <v>11</v>
      </c>
      <c r="CM5">
        <v>259</v>
      </c>
      <c r="CN5">
        <v>206</v>
      </c>
      <c r="CO5">
        <v>0</v>
      </c>
      <c r="CP5">
        <v>0</v>
      </c>
      <c r="CQ5">
        <v>0</v>
      </c>
      <c r="CR5">
        <v>52</v>
      </c>
      <c r="CS5">
        <v>0</v>
      </c>
      <c r="CT5">
        <v>201</v>
      </c>
      <c r="CU5">
        <v>205</v>
      </c>
      <c r="CV5">
        <v>49</v>
      </c>
      <c r="CW5">
        <v>101</v>
      </c>
      <c r="CX5">
        <v>26</v>
      </c>
      <c r="CY5">
        <v>17</v>
      </c>
      <c r="CZ5">
        <v>12</v>
      </c>
      <c r="DA5">
        <v>0</v>
      </c>
      <c r="DB5">
        <v>0</v>
      </c>
      <c r="DC5">
        <v>0</v>
      </c>
      <c r="DD5">
        <v>0</v>
      </c>
      <c r="DE5">
        <v>0</v>
      </c>
      <c r="DF5">
        <v>32917</v>
      </c>
      <c r="DG5">
        <v>2.94</v>
      </c>
      <c r="DH5">
        <v>9</v>
      </c>
      <c r="DI5">
        <v>216</v>
      </c>
      <c r="DJ5">
        <v>176</v>
      </c>
      <c r="DK5">
        <v>40</v>
      </c>
      <c r="DL5">
        <v>49</v>
      </c>
      <c r="DM5">
        <f>IF(BC5=2011,1,0)</f>
        <v>0</v>
      </c>
      <c r="DN5">
        <f>IF(BC5=2012,1,0)</f>
        <v>0</v>
      </c>
      <c r="DO5">
        <f>IF(BC5=2013,1,0)</f>
        <v>0</v>
      </c>
      <c r="DP5">
        <f>IF(BC5=2014,1,0)</f>
        <v>0</v>
      </c>
      <c r="DQ5">
        <f>IF(BC5=2015,1,0)</f>
        <v>1</v>
      </c>
      <c r="DR5">
        <f>IF(L5="Pedalcycles",1,0)</f>
        <v>1</v>
      </c>
      <c r="DS5">
        <f>DM5*DR5</f>
        <v>0</v>
      </c>
      <c r="DT5">
        <f>DN5*DR5</f>
        <v>0</v>
      </c>
      <c r="DU5">
        <f>DO5*DR5</f>
        <v>0</v>
      </c>
      <c r="DV5">
        <f>DP5*DR5</f>
        <v>0</v>
      </c>
      <c r="DW5">
        <f>DQ5*DR5</f>
        <v>1</v>
      </c>
    </row>
    <row r="6" spans="1:127" x14ac:dyDescent="0.25">
      <c r="A6">
        <v>20154011161</v>
      </c>
      <c r="B6">
        <v>4555</v>
      </c>
      <c r="C6" t="s">
        <v>403</v>
      </c>
      <c r="D6">
        <v>0.42</v>
      </c>
      <c r="E6">
        <v>20150325</v>
      </c>
      <c r="F6" t="s">
        <v>404</v>
      </c>
      <c r="G6">
        <v>17</v>
      </c>
      <c r="H6">
        <v>0</v>
      </c>
      <c r="I6" t="s">
        <v>82</v>
      </c>
      <c r="J6">
        <v>16</v>
      </c>
      <c r="K6" t="s">
        <v>41</v>
      </c>
      <c r="L6" t="s">
        <v>69</v>
      </c>
      <c r="M6" t="s">
        <v>11</v>
      </c>
      <c r="N6" t="s">
        <v>43</v>
      </c>
      <c r="O6" t="s">
        <v>44</v>
      </c>
      <c r="P6" t="s">
        <v>45</v>
      </c>
      <c r="Q6" t="s">
        <v>46</v>
      </c>
      <c r="R6" t="s">
        <v>47</v>
      </c>
      <c r="S6" t="s">
        <v>47</v>
      </c>
      <c r="T6" t="s">
        <v>619</v>
      </c>
      <c r="U6" t="s">
        <v>110</v>
      </c>
      <c r="V6" t="s">
        <v>47</v>
      </c>
      <c r="W6" t="s">
        <v>47</v>
      </c>
      <c r="X6" t="s">
        <v>11</v>
      </c>
      <c r="Y6" t="s">
        <v>11</v>
      </c>
      <c r="Z6" t="s">
        <v>85</v>
      </c>
      <c r="AA6">
        <v>0</v>
      </c>
      <c r="AB6" t="s">
        <v>11</v>
      </c>
      <c r="AC6" t="s">
        <v>86</v>
      </c>
      <c r="AD6" t="s">
        <v>56</v>
      </c>
      <c r="AE6" t="s">
        <v>54</v>
      </c>
      <c r="AF6" t="s">
        <v>122</v>
      </c>
      <c r="AG6" t="s">
        <v>73</v>
      </c>
      <c r="AH6">
        <v>22</v>
      </c>
      <c r="AI6" t="s">
        <v>60</v>
      </c>
      <c r="AJ6" t="s">
        <v>76</v>
      </c>
      <c r="AK6" t="s">
        <v>77</v>
      </c>
      <c r="AL6" t="s">
        <v>54</v>
      </c>
      <c r="AM6" t="s">
        <v>11</v>
      </c>
      <c r="AN6" t="s">
        <v>61</v>
      </c>
      <c r="AO6" t="s">
        <v>62</v>
      </c>
      <c r="AP6" t="s">
        <v>620</v>
      </c>
      <c r="AQ6" t="s">
        <v>63</v>
      </c>
      <c r="AR6">
        <v>0</v>
      </c>
      <c r="AS6">
        <v>0</v>
      </c>
      <c r="AT6">
        <v>0</v>
      </c>
      <c r="AU6">
        <v>1</v>
      </c>
      <c r="AV6" t="s">
        <v>11</v>
      </c>
      <c r="AW6">
        <v>12</v>
      </c>
      <c r="AX6" t="s">
        <v>64</v>
      </c>
      <c r="AY6">
        <v>1</v>
      </c>
      <c r="AZ6" t="s">
        <v>1</v>
      </c>
      <c r="BA6">
        <v>41.5057639999999</v>
      </c>
      <c r="BB6">
        <v>-81.681666000000007</v>
      </c>
      <c r="BC6">
        <v>2015</v>
      </c>
      <c r="BD6">
        <v>3</v>
      </c>
      <c r="BE6">
        <v>178</v>
      </c>
      <c r="BF6">
        <v>163</v>
      </c>
      <c r="BG6">
        <v>390351078021</v>
      </c>
      <c r="BH6">
        <v>1904</v>
      </c>
      <c r="BI6">
        <v>417649</v>
      </c>
      <c r="BJ6">
        <v>366</v>
      </c>
      <c r="BK6">
        <v>192</v>
      </c>
      <c r="BL6">
        <v>174</v>
      </c>
      <c r="BM6">
        <v>58.299999999999898</v>
      </c>
      <c r="BN6">
        <v>0</v>
      </c>
      <c r="BO6">
        <v>0</v>
      </c>
      <c r="BP6">
        <v>0</v>
      </c>
      <c r="BQ6">
        <v>0</v>
      </c>
      <c r="BR6">
        <v>0</v>
      </c>
      <c r="BS6">
        <v>21</v>
      </c>
      <c r="BT6">
        <v>0</v>
      </c>
      <c r="BU6">
        <v>0</v>
      </c>
      <c r="BV6">
        <v>19</v>
      </c>
      <c r="BW6">
        <v>31</v>
      </c>
      <c r="BX6">
        <v>0</v>
      </c>
      <c r="BY6">
        <v>0</v>
      </c>
      <c r="BZ6">
        <v>10</v>
      </c>
      <c r="CA6">
        <v>44</v>
      </c>
      <c r="CB6">
        <v>80</v>
      </c>
      <c r="CC6">
        <v>11</v>
      </c>
      <c r="CD6">
        <v>29</v>
      </c>
      <c r="CE6">
        <v>27</v>
      </c>
      <c r="CF6">
        <v>23</v>
      </c>
      <c r="CG6">
        <v>26</v>
      </c>
      <c r="CH6">
        <v>23</v>
      </c>
      <c r="CI6">
        <v>18</v>
      </c>
      <c r="CJ6">
        <v>4</v>
      </c>
      <c r="CK6">
        <v>0</v>
      </c>
      <c r="CL6">
        <v>121</v>
      </c>
      <c r="CM6">
        <v>229</v>
      </c>
      <c r="CN6">
        <v>70</v>
      </c>
      <c r="CO6">
        <v>0</v>
      </c>
      <c r="CP6">
        <v>48</v>
      </c>
      <c r="CQ6">
        <v>0</v>
      </c>
      <c r="CR6">
        <v>0</v>
      </c>
      <c r="CS6">
        <v>19</v>
      </c>
      <c r="CT6">
        <v>0</v>
      </c>
      <c r="CU6">
        <v>345</v>
      </c>
      <c r="CV6">
        <v>77</v>
      </c>
      <c r="CW6">
        <v>153</v>
      </c>
      <c r="CX6">
        <v>10</v>
      </c>
      <c r="CY6">
        <v>0</v>
      </c>
      <c r="CZ6">
        <v>59</v>
      </c>
      <c r="DA6">
        <v>23</v>
      </c>
      <c r="DB6">
        <v>16</v>
      </c>
      <c r="DC6">
        <v>7</v>
      </c>
      <c r="DD6">
        <v>0</v>
      </c>
      <c r="DE6">
        <v>0</v>
      </c>
      <c r="DF6">
        <v>8771</v>
      </c>
      <c r="DG6">
        <v>1.35</v>
      </c>
      <c r="DH6">
        <v>224</v>
      </c>
      <c r="DI6">
        <v>356</v>
      </c>
      <c r="DJ6">
        <v>271</v>
      </c>
      <c r="DK6">
        <v>85</v>
      </c>
      <c r="DL6">
        <v>7</v>
      </c>
      <c r="DM6">
        <f t="shared" ref="DM6:DM69" si="0">IF(BC6=2011,1,0)</f>
        <v>0</v>
      </c>
      <c r="DN6">
        <f t="shared" ref="DN6:DN69" si="1">IF(BC6=2012,1,0)</f>
        <v>0</v>
      </c>
      <c r="DO6">
        <f t="shared" ref="DO6:DO69" si="2">IF(BC6=2013,1,0)</f>
        <v>0</v>
      </c>
      <c r="DP6">
        <f t="shared" ref="DP6:DP69" si="3">IF(BC6=2014,1,0)</f>
        <v>0</v>
      </c>
      <c r="DQ6">
        <f t="shared" ref="DQ6:DQ69" si="4">IF(BC6=2015,1,0)</f>
        <v>1</v>
      </c>
      <c r="DR6">
        <f t="shared" ref="DR6:DR69" si="5">IF(L6="Pedalcycles",1,0)</f>
        <v>1</v>
      </c>
      <c r="DS6">
        <f t="shared" ref="DS6:DS69" si="6">DM6*DR6</f>
        <v>0</v>
      </c>
      <c r="DT6">
        <f t="shared" ref="DT6:DT69" si="7">DN6*DR6</f>
        <v>0</v>
      </c>
      <c r="DU6">
        <f t="shared" ref="DU6:DU69" si="8">DO6*DR6</f>
        <v>0</v>
      </c>
      <c r="DV6">
        <f t="shared" ref="DV6:DV69" si="9">DP6*DR6</f>
        <v>0</v>
      </c>
      <c r="DW6">
        <f t="shared" ref="DW6:DW69" si="10">DQ6*DR6</f>
        <v>1</v>
      </c>
    </row>
    <row r="7" spans="1:127" x14ac:dyDescent="0.25">
      <c r="A7">
        <v>20118073253</v>
      </c>
      <c r="B7">
        <v>5552</v>
      </c>
      <c r="C7" t="s">
        <v>79</v>
      </c>
      <c r="D7">
        <v>2.21</v>
      </c>
      <c r="E7">
        <v>20110511</v>
      </c>
      <c r="F7" t="s">
        <v>80</v>
      </c>
      <c r="G7" t="s">
        <v>81</v>
      </c>
      <c r="H7">
        <v>0</v>
      </c>
      <c r="I7" t="s">
        <v>82</v>
      </c>
      <c r="J7">
        <v>17</v>
      </c>
      <c r="K7" t="s">
        <v>41</v>
      </c>
      <c r="L7" t="s">
        <v>69</v>
      </c>
      <c r="M7" t="s">
        <v>11</v>
      </c>
      <c r="N7" t="s">
        <v>43</v>
      </c>
      <c r="O7" t="s">
        <v>71</v>
      </c>
      <c r="P7" t="s">
        <v>45</v>
      </c>
      <c r="Q7" t="s">
        <v>46</v>
      </c>
      <c r="R7" t="s">
        <v>83</v>
      </c>
      <c r="S7" t="s">
        <v>84</v>
      </c>
      <c r="T7" t="s">
        <v>621</v>
      </c>
      <c r="U7" t="s">
        <v>73</v>
      </c>
      <c r="V7" t="s">
        <v>51</v>
      </c>
      <c r="W7" t="s">
        <v>77</v>
      </c>
      <c r="X7">
        <v>35</v>
      </c>
      <c r="Y7" t="s">
        <v>60</v>
      </c>
      <c r="Z7" t="s">
        <v>85</v>
      </c>
      <c r="AA7" t="s">
        <v>54</v>
      </c>
      <c r="AB7" t="s">
        <v>11</v>
      </c>
      <c r="AC7" t="s">
        <v>86</v>
      </c>
      <c r="AD7" t="s">
        <v>56</v>
      </c>
      <c r="AE7" t="s">
        <v>87</v>
      </c>
      <c r="AF7" t="s">
        <v>88</v>
      </c>
      <c r="AG7" t="s">
        <v>89</v>
      </c>
      <c r="AH7">
        <v>29</v>
      </c>
      <c r="AI7" t="s">
        <v>60</v>
      </c>
      <c r="AJ7" t="s">
        <v>77</v>
      </c>
      <c r="AK7" t="s">
        <v>51</v>
      </c>
      <c r="AL7" t="s">
        <v>54</v>
      </c>
      <c r="AM7" t="s">
        <v>11</v>
      </c>
      <c r="AN7" t="s">
        <v>61</v>
      </c>
      <c r="AO7" t="s">
        <v>62</v>
      </c>
      <c r="AP7" t="s">
        <v>622</v>
      </c>
      <c r="AQ7" t="s">
        <v>63</v>
      </c>
      <c r="AR7">
        <v>0</v>
      </c>
      <c r="AS7">
        <v>0</v>
      </c>
      <c r="AT7">
        <v>1</v>
      </c>
      <c r="AU7">
        <v>0</v>
      </c>
      <c r="AV7" t="s">
        <v>11</v>
      </c>
      <c r="AW7">
        <v>12</v>
      </c>
      <c r="AX7" t="s">
        <v>64</v>
      </c>
      <c r="AY7">
        <v>1</v>
      </c>
      <c r="AZ7" t="s">
        <v>90</v>
      </c>
      <c r="BA7">
        <v>41.482253</v>
      </c>
      <c r="BB7">
        <v>-81.691339999999897</v>
      </c>
      <c r="BC7">
        <v>2011</v>
      </c>
      <c r="BD7">
        <v>5</v>
      </c>
      <c r="BE7">
        <v>336</v>
      </c>
      <c r="BF7">
        <v>117</v>
      </c>
      <c r="BG7">
        <v>390351042002</v>
      </c>
      <c r="BH7">
        <v>1789</v>
      </c>
      <c r="BI7">
        <v>303038</v>
      </c>
      <c r="BJ7">
        <v>635</v>
      </c>
      <c r="BK7">
        <v>341</v>
      </c>
      <c r="BL7">
        <v>294</v>
      </c>
      <c r="BM7">
        <v>34.200000000000003</v>
      </c>
      <c r="BN7">
        <v>37</v>
      </c>
      <c r="BO7">
        <v>5</v>
      </c>
      <c r="BP7">
        <v>8</v>
      </c>
      <c r="BQ7">
        <v>17</v>
      </c>
      <c r="BR7">
        <v>30</v>
      </c>
      <c r="BS7">
        <v>5</v>
      </c>
      <c r="BT7">
        <v>0</v>
      </c>
      <c r="BU7">
        <v>22</v>
      </c>
      <c r="BV7">
        <v>91</v>
      </c>
      <c r="BW7">
        <v>130</v>
      </c>
      <c r="BX7">
        <v>91</v>
      </c>
      <c r="BY7">
        <v>49</v>
      </c>
      <c r="BZ7">
        <v>44</v>
      </c>
      <c r="CA7">
        <v>19</v>
      </c>
      <c r="CB7">
        <v>28</v>
      </c>
      <c r="CC7">
        <v>0</v>
      </c>
      <c r="CD7">
        <v>7</v>
      </c>
      <c r="CE7">
        <v>17</v>
      </c>
      <c r="CF7">
        <v>9</v>
      </c>
      <c r="CG7">
        <v>10</v>
      </c>
      <c r="CH7">
        <v>5</v>
      </c>
      <c r="CI7">
        <v>11</v>
      </c>
      <c r="CJ7">
        <v>0</v>
      </c>
      <c r="CK7">
        <v>67</v>
      </c>
      <c r="CL7">
        <v>52</v>
      </c>
      <c r="CM7">
        <v>71</v>
      </c>
      <c r="CN7">
        <v>511</v>
      </c>
      <c r="CO7">
        <v>11</v>
      </c>
      <c r="CP7">
        <v>0</v>
      </c>
      <c r="CQ7">
        <v>0</v>
      </c>
      <c r="CR7">
        <v>33</v>
      </c>
      <c r="CS7">
        <v>9</v>
      </c>
      <c r="CT7">
        <v>44</v>
      </c>
      <c r="CU7">
        <v>511</v>
      </c>
      <c r="CV7">
        <v>98</v>
      </c>
      <c r="CW7">
        <v>65</v>
      </c>
      <c r="CX7">
        <v>55</v>
      </c>
      <c r="CY7">
        <v>37</v>
      </c>
      <c r="CZ7">
        <v>27</v>
      </c>
      <c r="DA7">
        <v>39</v>
      </c>
      <c r="DB7">
        <v>102</v>
      </c>
      <c r="DC7">
        <v>49</v>
      </c>
      <c r="DD7">
        <v>29</v>
      </c>
      <c r="DE7">
        <v>10</v>
      </c>
      <c r="DF7">
        <v>40438</v>
      </c>
      <c r="DG7">
        <v>1.79</v>
      </c>
      <c r="DH7">
        <v>88</v>
      </c>
      <c r="DI7">
        <v>397</v>
      </c>
      <c r="DJ7">
        <v>355</v>
      </c>
      <c r="DK7">
        <v>42</v>
      </c>
      <c r="DL7">
        <v>82</v>
      </c>
      <c r="DM7">
        <f t="shared" si="0"/>
        <v>1</v>
      </c>
      <c r="DN7">
        <f t="shared" si="1"/>
        <v>0</v>
      </c>
      <c r="DO7">
        <f t="shared" si="2"/>
        <v>0</v>
      </c>
      <c r="DP7">
        <f t="shared" si="3"/>
        <v>0</v>
      </c>
      <c r="DQ7">
        <f t="shared" si="4"/>
        <v>0</v>
      </c>
      <c r="DR7">
        <f t="shared" si="5"/>
        <v>1</v>
      </c>
      <c r="DS7">
        <f t="shared" si="6"/>
        <v>1</v>
      </c>
      <c r="DT7">
        <f t="shared" si="7"/>
        <v>0</v>
      </c>
      <c r="DU7">
        <f t="shared" si="8"/>
        <v>0</v>
      </c>
      <c r="DV7">
        <f t="shared" si="9"/>
        <v>0</v>
      </c>
      <c r="DW7">
        <f t="shared" si="10"/>
        <v>0</v>
      </c>
    </row>
    <row r="8" spans="1:127" x14ac:dyDescent="0.25">
      <c r="A8">
        <v>20118073686</v>
      </c>
      <c r="B8">
        <v>5559</v>
      </c>
      <c r="C8" t="s">
        <v>91</v>
      </c>
      <c r="D8">
        <v>99.989999999999895</v>
      </c>
      <c r="E8">
        <v>20110511</v>
      </c>
      <c r="F8" t="s">
        <v>92</v>
      </c>
      <c r="G8" t="s">
        <v>93</v>
      </c>
      <c r="H8">
        <v>0</v>
      </c>
      <c r="I8" t="s">
        <v>82</v>
      </c>
      <c r="J8">
        <v>21</v>
      </c>
      <c r="K8" t="s">
        <v>68</v>
      </c>
      <c r="L8" t="s">
        <v>69</v>
      </c>
      <c r="M8" t="s">
        <v>11</v>
      </c>
      <c r="N8" t="s">
        <v>43</v>
      </c>
      <c r="O8" t="s">
        <v>71</v>
      </c>
      <c r="P8" t="s">
        <v>45</v>
      </c>
      <c r="Q8" t="s">
        <v>94</v>
      </c>
      <c r="R8" t="s">
        <v>95</v>
      </c>
      <c r="S8" t="s">
        <v>96</v>
      </c>
      <c r="T8" t="s">
        <v>623</v>
      </c>
      <c r="U8" t="s">
        <v>89</v>
      </c>
      <c r="V8" t="s">
        <v>51</v>
      </c>
      <c r="W8" t="s">
        <v>77</v>
      </c>
      <c r="X8">
        <v>0</v>
      </c>
      <c r="Y8" t="s">
        <v>52</v>
      </c>
      <c r="Z8" t="s">
        <v>74</v>
      </c>
      <c r="AA8">
        <v>0</v>
      </c>
      <c r="AB8" t="s">
        <v>11</v>
      </c>
      <c r="AC8" t="s">
        <v>75</v>
      </c>
      <c r="AD8" t="s">
        <v>97</v>
      </c>
      <c r="AE8" t="s">
        <v>57</v>
      </c>
      <c r="AF8" t="s">
        <v>98</v>
      </c>
      <c r="AG8" t="s">
        <v>73</v>
      </c>
      <c r="AH8">
        <v>26</v>
      </c>
      <c r="AI8" t="s">
        <v>60</v>
      </c>
      <c r="AJ8" t="s">
        <v>50</v>
      </c>
      <c r="AK8" t="s">
        <v>51</v>
      </c>
      <c r="AL8">
        <v>0</v>
      </c>
      <c r="AM8" t="s">
        <v>11</v>
      </c>
      <c r="AN8" t="s">
        <v>61</v>
      </c>
      <c r="AO8" t="s">
        <v>62</v>
      </c>
      <c r="AP8" t="s">
        <v>624</v>
      </c>
      <c r="AQ8" t="s">
        <v>63</v>
      </c>
      <c r="AR8">
        <v>0</v>
      </c>
      <c r="AS8">
        <v>0</v>
      </c>
      <c r="AT8">
        <v>0</v>
      </c>
      <c r="AU8">
        <v>1</v>
      </c>
      <c r="AV8" t="s">
        <v>11</v>
      </c>
      <c r="AW8">
        <v>12</v>
      </c>
      <c r="AX8" t="s">
        <v>64</v>
      </c>
      <c r="AY8">
        <v>1</v>
      </c>
      <c r="AZ8" t="s">
        <v>90</v>
      </c>
      <c r="BA8">
        <v>41.48527</v>
      </c>
      <c r="BB8">
        <v>-81.737530000000007</v>
      </c>
      <c r="BC8">
        <v>2011</v>
      </c>
      <c r="BD8">
        <v>5</v>
      </c>
      <c r="BE8">
        <v>399</v>
      </c>
      <c r="BF8">
        <v>1104</v>
      </c>
      <c r="BG8">
        <v>390351012002</v>
      </c>
      <c r="BH8">
        <v>1960</v>
      </c>
      <c r="BI8">
        <v>348274</v>
      </c>
      <c r="BJ8">
        <v>1405</v>
      </c>
      <c r="BK8">
        <v>740</v>
      </c>
      <c r="BL8">
        <v>665</v>
      </c>
      <c r="BM8">
        <v>35.200000000000003</v>
      </c>
      <c r="BN8">
        <v>26</v>
      </c>
      <c r="BO8">
        <v>45</v>
      </c>
      <c r="BP8">
        <v>56</v>
      </c>
      <c r="BQ8">
        <v>104</v>
      </c>
      <c r="BR8">
        <v>143</v>
      </c>
      <c r="BS8">
        <v>32</v>
      </c>
      <c r="BT8">
        <v>0</v>
      </c>
      <c r="BU8">
        <v>26</v>
      </c>
      <c r="BV8">
        <v>175</v>
      </c>
      <c r="BW8">
        <v>92</v>
      </c>
      <c r="BX8">
        <v>98</v>
      </c>
      <c r="BY8">
        <v>113</v>
      </c>
      <c r="BZ8">
        <v>87</v>
      </c>
      <c r="CA8">
        <v>87</v>
      </c>
      <c r="CB8">
        <v>102</v>
      </c>
      <c r="CC8">
        <v>30</v>
      </c>
      <c r="CD8">
        <v>7</v>
      </c>
      <c r="CE8">
        <v>0</v>
      </c>
      <c r="CF8">
        <v>8</v>
      </c>
      <c r="CG8">
        <v>34</v>
      </c>
      <c r="CH8">
        <v>46</v>
      </c>
      <c r="CI8">
        <v>34</v>
      </c>
      <c r="CJ8">
        <v>60</v>
      </c>
      <c r="CK8">
        <v>231</v>
      </c>
      <c r="CL8">
        <v>182</v>
      </c>
      <c r="CM8">
        <v>469</v>
      </c>
      <c r="CN8">
        <v>800</v>
      </c>
      <c r="CO8">
        <v>53</v>
      </c>
      <c r="CP8">
        <v>51</v>
      </c>
      <c r="CQ8">
        <v>0</v>
      </c>
      <c r="CR8">
        <v>17</v>
      </c>
      <c r="CS8">
        <v>15</v>
      </c>
      <c r="CT8">
        <v>211</v>
      </c>
      <c r="CU8">
        <v>973</v>
      </c>
      <c r="CV8">
        <v>222</v>
      </c>
      <c r="CW8">
        <v>248</v>
      </c>
      <c r="CX8">
        <v>16</v>
      </c>
      <c r="CY8">
        <v>37</v>
      </c>
      <c r="CZ8">
        <v>203</v>
      </c>
      <c r="DA8">
        <v>47</v>
      </c>
      <c r="DB8">
        <v>158</v>
      </c>
      <c r="DC8">
        <v>25</v>
      </c>
      <c r="DD8">
        <v>0</v>
      </c>
      <c r="DE8">
        <v>17</v>
      </c>
      <c r="DF8">
        <v>16958</v>
      </c>
      <c r="DG8">
        <v>2.0299999999999998</v>
      </c>
      <c r="DH8">
        <v>353</v>
      </c>
      <c r="DI8">
        <v>932</v>
      </c>
      <c r="DJ8">
        <v>693</v>
      </c>
      <c r="DK8">
        <v>239</v>
      </c>
      <c r="DL8">
        <v>145</v>
      </c>
      <c r="DM8">
        <f t="shared" si="0"/>
        <v>1</v>
      </c>
      <c r="DN8">
        <f t="shared" si="1"/>
        <v>0</v>
      </c>
      <c r="DO8">
        <f t="shared" si="2"/>
        <v>0</v>
      </c>
      <c r="DP8">
        <f t="shared" si="3"/>
        <v>0</v>
      </c>
      <c r="DQ8">
        <f t="shared" si="4"/>
        <v>0</v>
      </c>
      <c r="DR8">
        <f t="shared" si="5"/>
        <v>1</v>
      </c>
      <c r="DS8">
        <f t="shared" si="6"/>
        <v>1</v>
      </c>
      <c r="DT8">
        <f t="shared" si="7"/>
        <v>0</v>
      </c>
      <c r="DU8">
        <f t="shared" si="8"/>
        <v>0</v>
      </c>
      <c r="DV8">
        <f t="shared" si="9"/>
        <v>0</v>
      </c>
      <c r="DW8">
        <f t="shared" si="10"/>
        <v>0</v>
      </c>
    </row>
    <row r="9" spans="1:127" x14ac:dyDescent="0.25">
      <c r="A9">
        <v>20118081712</v>
      </c>
      <c r="B9">
        <v>6060</v>
      </c>
      <c r="C9" t="s">
        <v>169</v>
      </c>
      <c r="D9">
        <v>4.38</v>
      </c>
      <c r="E9">
        <v>20110522</v>
      </c>
      <c r="F9" t="s">
        <v>170</v>
      </c>
      <c r="G9" t="s">
        <v>171</v>
      </c>
      <c r="H9">
        <v>0</v>
      </c>
      <c r="I9" t="s">
        <v>161</v>
      </c>
      <c r="J9">
        <v>20</v>
      </c>
      <c r="K9" t="s">
        <v>68</v>
      </c>
      <c r="L9" t="s">
        <v>69</v>
      </c>
      <c r="M9" t="s">
        <v>11</v>
      </c>
      <c r="N9" t="s">
        <v>43</v>
      </c>
      <c r="O9" t="s">
        <v>71</v>
      </c>
      <c r="P9" t="s">
        <v>45</v>
      </c>
      <c r="Q9" t="s">
        <v>46</v>
      </c>
      <c r="R9" t="s">
        <v>106</v>
      </c>
      <c r="S9" t="s">
        <v>47</v>
      </c>
      <c r="T9" t="s">
        <v>625</v>
      </c>
      <c r="U9" t="s">
        <v>73</v>
      </c>
      <c r="V9" t="s">
        <v>76</v>
      </c>
      <c r="W9" t="s">
        <v>77</v>
      </c>
      <c r="X9">
        <v>13</v>
      </c>
      <c r="Y9" t="s">
        <v>60</v>
      </c>
      <c r="Z9" t="s">
        <v>120</v>
      </c>
      <c r="AA9" t="s">
        <v>54</v>
      </c>
      <c r="AB9" t="s">
        <v>11</v>
      </c>
      <c r="AC9" t="s">
        <v>75</v>
      </c>
      <c r="AD9" t="s">
        <v>56</v>
      </c>
      <c r="AE9" t="s">
        <v>54</v>
      </c>
      <c r="AF9" t="s">
        <v>48</v>
      </c>
      <c r="AG9" t="s">
        <v>89</v>
      </c>
      <c r="AH9">
        <v>51</v>
      </c>
      <c r="AI9" t="s">
        <v>60</v>
      </c>
      <c r="AJ9" t="s">
        <v>51</v>
      </c>
      <c r="AK9" t="s">
        <v>50</v>
      </c>
      <c r="AL9" t="s">
        <v>54</v>
      </c>
      <c r="AM9" t="s">
        <v>11</v>
      </c>
      <c r="AN9" t="s">
        <v>61</v>
      </c>
      <c r="AO9" t="s">
        <v>62</v>
      </c>
      <c r="AP9" t="s">
        <v>626</v>
      </c>
      <c r="AQ9" t="s">
        <v>130</v>
      </c>
      <c r="AR9">
        <v>0</v>
      </c>
      <c r="AS9">
        <v>0</v>
      </c>
      <c r="AT9">
        <v>1</v>
      </c>
      <c r="AU9">
        <v>0</v>
      </c>
      <c r="AV9" t="s">
        <v>11</v>
      </c>
      <c r="AW9">
        <v>12</v>
      </c>
      <c r="AX9" t="s">
        <v>64</v>
      </c>
      <c r="AY9">
        <v>1</v>
      </c>
      <c r="AZ9" t="s">
        <v>90</v>
      </c>
      <c r="BA9">
        <v>41.476013000000002</v>
      </c>
      <c r="BB9">
        <v>-81.734825000000001</v>
      </c>
      <c r="BC9">
        <v>2011</v>
      </c>
      <c r="BD9">
        <v>5</v>
      </c>
      <c r="BE9">
        <v>439</v>
      </c>
      <c r="BF9">
        <v>53</v>
      </c>
      <c r="BG9">
        <v>390351019012</v>
      </c>
      <c r="BH9">
        <v>303</v>
      </c>
      <c r="BI9">
        <v>331774</v>
      </c>
      <c r="BJ9">
        <v>890</v>
      </c>
      <c r="BK9">
        <v>400</v>
      </c>
      <c r="BL9">
        <v>490</v>
      </c>
      <c r="BM9">
        <v>24.1</v>
      </c>
      <c r="BN9">
        <v>68</v>
      </c>
      <c r="BO9">
        <v>28</v>
      </c>
      <c r="BP9">
        <v>51</v>
      </c>
      <c r="BQ9">
        <v>56</v>
      </c>
      <c r="BR9">
        <v>86</v>
      </c>
      <c r="BS9">
        <v>20</v>
      </c>
      <c r="BT9">
        <v>65</v>
      </c>
      <c r="BU9">
        <v>89</v>
      </c>
      <c r="BV9">
        <v>12</v>
      </c>
      <c r="BW9">
        <v>48</v>
      </c>
      <c r="BX9">
        <v>32</v>
      </c>
      <c r="BY9">
        <v>38</v>
      </c>
      <c r="BZ9">
        <v>144</v>
      </c>
      <c r="CA9">
        <v>50</v>
      </c>
      <c r="CB9">
        <v>22</v>
      </c>
      <c r="CC9">
        <v>26</v>
      </c>
      <c r="CD9">
        <v>0</v>
      </c>
      <c r="CE9">
        <v>0</v>
      </c>
      <c r="CF9">
        <v>8</v>
      </c>
      <c r="CG9">
        <v>12</v>
      </c>
      <c r="CH9">
        <v>11</v>
      </c>
      <c r="CI9">
        <v>24</v>
      </c>
      <c r="CJ9">
        <v>0</v>
      </c>
      <c r="CK9">
        <v>203</v>
      </c>
      <c r="CL9">
        <v>55</v>
      </c>
      <c r="CM9">
        <v>320</v>
      </c>
      <c r="CN9">
        <v>502</v>
      </c>
      <c r="CO9">
        <v>0</v>
      </c>
      <c r="CP9">
        <v>0</v>
      </c>
      <c r="CQ9">
        <v>0</v>
      </c>
      <c r="CR9">
        <v>68</v>
      </c>
      <c r="CS9">
        <v>0</v>
      </c>
      <c r="CT9">
        <v>250</v>
      </c>
      <c r="CU9">
        <v>427</v>
      </c>
      <c r="CV9">
        <v>124</v>
      </c>
      <c r="CW9">
        <v>161</v>
      </c>
      <c r="CX9">
        <v>50</v>
      </c>
      <c r="CY9">
        <v>49</v>
      </c>
      <c r="CZ9">
        <v>35</v>
      </c>
      <c r="DA9">
        <v>8</v>
      </c>
      <c r="DB9">
        <v>0</v>
      </c>
      <c r="DC9">
        <v>0</v>
      </c>
      <c r="DD9">
        <v>0</v>
      </c>
      <c r="DE9">
        <v>0</v>
      </c>
      <c r="DF9">
        <v>15294</v>
      </c>
      <c r="DG9">
        <v>2.82</v>
      </c>
      <c r="DH9">
        <v>117</v>
      </c>
      <c r="DI9">
        <v>390</v>
      </c>
      <c r="DJ9">
        <v>316</v>
      </c>
      <c r="DK9">
        <v>74</v>
      </c>
      <c r="DL9">
        <v>101</v>
      </c>
      <c r="DM9">
        <f t="shared" si="0"/>
        <v>1</v>
      </c>
      <c r="DN9">
        <f t="shared" si="1"/>
        <v>0</v>
      </c>
      <c r="DO9">
        <f t="shared" si="2"/>
        <v>0</v>
      </c>
      <c r="DP9">
        <f t="shared" si="3"/>
        <v>0</v>
      </c>
      <c r="DQ9">
        <f t="shared" si="4"/>
        <v>0</v>
      </c>
      <c r="DR9">
        <f t="shared" si="5"/>
        <v>1</v>
      </c>
      <c r="DS9">
        <f t="shared" si="6"/>
        <v>1</v>
      </c>
      <c r="DT9">
        <f t="shared" si="7"/>
        <v>0</v>
      </c>
      <c r="DU9">
        <f t="shared" si="8"/>
        <v>0</v>
      </c>
      <c r="DV9">
        <f t="shared" si="9"/>
        <v>0</v>
      </c>
      <c r="DW9">
        <f t="shared" si="10"/>
        <v>0</v>
      </c>
    </row>
    <row r="10" spans="1:127" x14ac:dyDescent="0.25">
      <c r="A10">
        <v>20118081845</v>
      </c>
      <c r="B10">
        <v>6145</v>
      </c>
      <c r="C10" t="s">
        <v>65</v>
      </c>
      <c r="D10">
        <v>6.51</v>
      </c>
      <c r="E10">
        <v>20110525</v>
      </c>
      <c r="F10" t="s">
        <v>66</v>
      </c>
      <c r="G10" t="s">
        <v>166</v>
      </c>
      <c r="H10">
        <v>0</v>
      </c>
      <c r="I10" t="s">
        <v>82</v>
      </c>
      <c r="J10">
        <v>8</v>
      </c>
      <c r="K10" t="s">
        <v>41</v>
      </c>
      <c r="L10" t="s">
        <v>69</v>
      </c>
      <c r="M10" t="s">
        <v>11</v>
      </c>
      <c r="N10" t="s">
        <v>43</v>
      </c>
      <c r="O10" t="s">
        <v>44</v>
      </c>
      <c r="P10" t="s">
        <v>45</v>
      </c>
      <c r="Q10" t="s">
        <v>94</v>
      </c>
      <c r="R10" t="s">
        <v>47</v>
      </c>
      <c r="S10" t="s">
        <v>167</v>
      </c>
      <c r="T10" t="s">
        <v>627</v>
      </c>
      <c r="U10" t="s">
        <v>89</v>
      </c>
      <c r="V10" t="s">
        <v>76</v>
      </c>
      <c r="W10" t="s">
        <v>77</v>
      </c>
      <c r="X10">
        <v>0</v>
      </c>
      <c r="Y10" t="s">
        <v>11</v>
      </c>
      <c r="Z10" t="s">
        <v>85</v>
      </c>
      <c r="AA10">
        <v>0</v>
      </c>
      <c r="AB10" t="s">
        <v>11</v>
      </c>
      <c r="AC10" t="s">
        <v>86</v>
      </c>
      <c r="AD10" t="s">
        <v>56</v>
      </c>
      <c r="AE10" t="s">
        <v>57</v>
      </c>
      <c r="AF10" t="s">
        <v>98</v>
      </c>
      <c r="AG10" t="s">
        <v>73</v>
      </c>
      <c r="AH10">
        <v>32</v>
      </c>
      <c r="AI10" t="s">
        <v>52</v>
      </c>
      <c r="AJ10" t="s">
        <v>76</v>
      </c>
      <c r="AK10" t="s">
        <v>77</v>
      </c>
      <c r="AL10" t="s">
        <v>54</v>
      </c>
      <c r="AM10" t="s">
        <v>11</v>
      </c>
      <c r="AN10" t="s">
        <v>61</v>
      </c>
      <c r="AO10" t="s">
        <v>62</v>
      </c>
      <c r="AP10" t="s">
        <v>628</v>
      </c>
      <c r="AQ10" t="s">
        <v>63</v>
      </c>
      <c r="AR10">
        <v>0</v>
      </c>
      <c r="AS10">
        <v>0</v>
      </c>
      <c r="AT10">
        <v>1</v>
      </c>
      <c r="AU10">
        <v>0</v>
      </c>
      <c r="AV10" t="s">
        <v>11</v>
      </c>
      <c r="AW10">
        <v>12</v>
      </c>
      <c r="AX10" t="s">
        <v>64</v>
      </c>
      <c r="AY10">
        <v>1</v>
      </c>
      <c r="AZ10" t="s">
        <v>90</v>
      </c>
      <c r="BA10">
        <v>41.486522999999899</v>
      </c>
      <c r="BB10">
        <v>-81.720832999999899</v>
      </c>
      <c r="BC10">
        <v>2011</v>
      </c>
      <c r="BD10">
        <v>5</v>
      </c>
      <c r="BE10">
        <v>481</v>
      </c>
      <c r="BF10">
        <v>94</v>
      </c>
      <c r="BG10">
        <v>390351031001</v>
      </c>
      <c r="BH10">
        <v>1749</v>
      </c>
      <c r="BI10">
        <v>669059</v>
      </c>
      <c r="BJ10">
        <v>1176</v>
      </c>
      <c r="BK10">
        <v>700</v>
      </c>
      <c r="BL10">
        <v>476</v>
      </c>
      <c r="BM10">
        <v>28.3</v>
      </c>
      <c r="BN10">
        <v>97</v>
      </c>
      <c r="BO10">
        <v>90</v>
      </c>
      <c r="BP10">
        <v>40</v>
      </c>
      <c r="BQ10">
        <v>32</v>
      </c>
      <c r="BR10">
        <v>35</v>
      </c>
      <c r="BS10">
        <v>16</v>
      </c>
      <c r="BT10">
        <v>71</v>
      </c>
      <c r="BU10">
        <v>103</v>
      </c>
      <c r="BV10">
        <v>156</v>
      </c>
      <c r="BW10">
        <v>51</v>
      </c>
      <c r="BX10">
        <v>66</v>
      </c>
      <c r="BY10">
        <v>76</v>
      </c>
      <c r="BZ10">
        <v>68</v>
      </c>
      <c r="CA10">
        <v>40</v>
      </c>
      <c r="CB10">
        <v>100</v>
      </c>
      <c r="CC10">
        <v>26</v>
      </c>
      <c r="CD10">
        <v>24</v>
      </c>
      <c r="CE10">
        <v>48</v>
      </c>
      <c r="CF10">
        <v>0</v>
      </c>
      <c r="CG10">
        <v>0</v>
      </c>
      <c r="CH10">
        <v>31</v>
      </c>
      <c r="CI10">
        <v>4</v>
      </c>
      <c r="CJ10">
        <v>2</v>
      </c>
      <c r="CK10">
        <v>259</v>
      </c>
      <c r="CL10">
        <v>85</v>
      </c>
      <c r="CM10">
        <v>138</v>
      </c>
      <c r="CN10">
        <v>970</v>
      </c>
      <c r="CO10">
        <v>0</v>
      </c>
      <c r="CP10">
        <v>10</v>
      </c>
      <c r="CQ10">
        <v>12</v>
      </c>
      <c r="CR10">
        <v>30</v>
      </c>
      <c r="CS10">
        <v>16</v>
      </c>
      <c r="CT10">
        <v>292</v>
      </c>
      <c r="CU10">
        <v>692</v>
      </c>
      <c r="CV10">
        <v>108</v>
      </c>
      <c r="CW10">
        <v>144</v>
      </c>
      <c r="CX10">
        <v>35</v>
      </c>
      <c r="CY10">
        <v>59</v>
      </c>
      <c r="CZ10">
        <v>171</v>
      </c>
      <c r="DA10">
        <v>36</v>
      </c>
      <c r="DB10">
        <v>68</v>
      </c>
      <c r="DC10">
        <v>54</v>
      </c>
      <c r="DD10">
        <v>13</v>
      </c>
      <c r="DE10">
        <v>4</v>
      </c>
      <c r="DF10">
        <v>33661</v>
      </c>
      <c r="DG10">
        <v>2.36</v>
      </c>
      <c r="DH10">
        <v>66</v>
      </c>
      <c r="DI10">
        <v>584</v>
      </c>
      <c r="DJ10">
        <v>499</v>
      </c>
      <c r="DK10">
        <v>85</v>
      </c>
      <c r="DL10">
        <v>207</v>
      </c>
      <c r="DM10">
        <f t="shared" si="0"/>
        <v>1</v>
      </c>
      <c r="DN10">
        <f t="shared" si="1"/>
        <v>0</v>
      </c>
      <c r="DO10">
        <f t="shared" si="2"/>
        <v>0</v>
      </c>
      <c r="DP10">
        <f t="shared" si="3"/>
        <v>0</v>
      </c>
      <c r="DQ10">
        <f t="shared" si="4"/>
        <v>0</v>
      </c>
      <c r="DR10">
        <f t="shared" si="5"/>
        <v>1</v>
      </c>
      <c r="DS10">
        <f t="shared" si="6"/>
        <v>1</v>
      </c>
      <c r="DT10">
        <f t="shared" si="7"/>
        <v>0</v>
      </c>
      <c r="DU10">
        <f t="shared" si="8"/>
        <v>0</v>
      </c>
      <c r="DV10">
        <f t="shared" si="9"/>
        <v>0</v>
      </c>
      <c r="DW10">
        <f t="shared" si="10"/>
        <v>0</v>
      </c>
    </row>
    <row r="11" spans="1:127" x14ac:dyDescent="0.25">
      <c r="A11">
        <v>20118081922</v>
      </c>
      <c r="B11">
        <v>6111</v>
      </c>
      <c r="C11" t="s">
        <v>138</v>
      </c>
      <c r="D11">
        <v>0.93</v>
      </c>
      <c r="E11">
        <v>20110524</v>
      </c>
      <c r="F11" t="s">
        <v>139</v>
      </c>
      <c r="G11" t="s">
        <v>168</v>
      </c>
      <c r="H11">
        <v>0</v>
      </c>
      <c r="I11" t="s">
        <v>115</v>
      </c>
      <c r="J11">
        <v>19</v>
      </c>
      <c r="K11" t="s">
        <v>41</v>
      </c>
      <c r="L11" t="s">
        <v>69</v>
      </c>
      <c r="M11" t="s">
        <v>11</v>
      </c>
      <c r="N11" t="s">
        <v>43</v>
      </c>
      <c r="O11" t="s">
        <v>71</v>
      </c>
      <c r="P11" t="s">
        <v>45</v>
      </c>
      <c r="Q11" t="s">
        <v>46</v>
      </c>
      <c r="R11" t="s">
        <v>47</v>
      </c>
      <c r="S11" t="s">
        <v>47</v>
      </c>
      <c r="T11" t="s">
        <v>629</v>
      </c>
      <c r="U11" t="s">
        <v>73</v>
      </c>
      <c r="V11" t="s">
        <v>77</v>
      </c>
      <c r="W11" t="s">
        <v>76</v>
      </c>
      <c r="X11">
        <v>21</v>
      </c>
      <c r="Y11" t="s">
        <v>60</v>
      </c>
      <c r="Z11" t="s">
        <v>85</v>
      </c>
      <c r="AA11" t="s">
        <v>54</v>
      </c>
      <c r="AB11" t="s">
        <v>11</v>
      </c>
      <c r="AC11" t="s">
        <v>86</v>
      </c>
      <c r="AD11" t="s">
        <v>56</v>
      </c>
      <c r="AE11" t="s">
        <v>54</v>
      </c>
      <c r="AF11" t="s">
        <v>48</v>
      </c>
      <c r="AG11" t="s">
        <v>129</v>
      </c>
      <c r="AH11">
        <v>19</v>
      </c>
      <c r="AI11" t="s">
        <v>52</v>
      </c>
      <c r="AJ11" t="s">
        <v>50</v>
      </c>
      <c r="AK11" t="s">
        <v>51</v>
      </c>
      <c r="AL11" t="s">
        <v>54</v>
      </c>
      <c r="AM11" t="s">
        <v>11</v>
      </c>
      <c r="AN11" t="s">
        <v>61</v>
      </c>
      <c r="AO11" t="s">
        <v>62</v>
      </c>
      <c r="AP11" t="s">
        <v>630</v>
      </c>
      <c r="AQ11" t="s">
        <v>63</v>
      </c>
      <c r="AR11">
        <v>0</v>
      </c>
      <c r="AS11">
        <v>0</v>
      </c>
      <c r="AT11">
        <v>1</v>
      </c>
      <c r="AU11">
        <v>0</v>
      </c>
      <c r="AV11" t="s">
        <v>11</v>
      </c>
      <c r="AW11">
        <v>12</v>
      </c>
      <c r="AX11" t="s">
        <v>64</v>
      </c>
      <c r="AY11">
        <v>1</v>
      </c>
      <c r="AZ11" t="s">
        <v>90</v>
      </c>
      <c r="BA11">
        <v>41.482886999999899</v>
      </c>
      <c r="BB11">
        <v>-81.726419000000007</v>
      </c>
      <c r="BC11">
        <v>2011</v>
      </c>
      <c r="BD11">
        <v>5</v>
      </c>
      <c r="BE11">
        <v>509</v>
      </c>
      <c r="BF11">
        <v>1116</v>
      </c>
      <c r="BG11">
        <v>390351034001</v>
      </c>
      <c r="BH11">
        <v>1750</v>
      </c>
      <c r="BI11">
        <v>283971</v>
      </c>
      <c r="BJ11">
        <v>910</v>
      </c>
      <c r="BK11">
        <v>471</v>
      </c>
      <c r="BL11">
        <v>439</v>
      </c>
      <c r="BM11">
        <v>38.299999999999898</v>
      </c>
      <c r="BN11">
        <v>84</v>
      </c>
      <c r="BO11">
        <v>48</v>
      </c>
      <c r="BP11">
        <v>49</v>
      </c>
      <c r="BQ11">
        <v>47</v>
      </c>
      <c r="BR11">
        <v>1</v>
      </c>
      <c r="BS11">
        <v>0</v>
      </c>
      <c r="BT11">
        <v>0</v>
      </c>
      <c r="BU11">
        <v>57</v>
      </c>
      <c r="BV11">
        <v>72</v>
      </c>
      <c r="BW11">
        <v>69</v>
      </c>
      <c r="BX11">
        <v>66</v>
      </c>
      <c r="BY11">
        <v>108</v>
      </c>
      <c r="BZ11">
        <v>97</v>
      </c>
      <c r="CA11">
        <v>72</v>
      </c>
      <c r="CB11">
        <v>49</v>
      </c>
      <c r="CC11">
        <v>12</v>
      </c>
      <c r="CD11">
        <v>29</v>
      </c>
      <c r="CE11">
        <v>7</v>
      </c>
      <c r="CF11">
        <v>23</v>
      </c>
      <c r="CG11">
        <v>0</v>
      </c>
      <c r="CH11">
        <v>20</v>
      </c>
      <c r="CI11">
        <v>0</v>
      </c>
      <c r="CJ11">
        <v>0</v>
      </c>
      <c r="CK11">
        <v>228</v>
      </c>
      <c r="CL11">
        <v>50</v>
      </c>
      <c r="CM11">
        <v>201</v>
      </c>
      <c r="CN11">
        <v>481</v>
      </c>
      <c r="CO11">
        <v>0</v>
      </c>
      <c r="CP11">
        <v>8</v>
      </c>
      <c r="CQ11">
        <v>0</v>
      </c>
      <c r="CR11">
        <v>30</v>
      </c>
      <c r="CS11">
        <v>190</v>
      </c>
      <c r="CT11">
        <v>194</v>
      </c>
      <c r="CU11">
        <v>624</v>
      </c>
      <c r="CV11">
        <v>155</v>
      </c>
      <c r="CW11">
        <v>130</v>
      </c>
      <c r="CX11">
        <v>44</v>
      </c>
      <c r="CY11">
        <v>47</v>
      </c>
      <c r="CZ11">
        <v>139</v>
      </c>
      <c r="DA11">
        <v>18</v>
      </c>
      <c r="DB11">
        <v>74</v>
      </c>
      <c r="DC11">
        <v>17</v>
      </c>
      <c r="DD11">
        <v>0</v>
      </c>
      <c r="DE11">
        <v>0</v>
      </c>
      <c r="DF11">
        <v>36138</v>
      </c>
      <c r="DG11">
        <v>2.06</v>
      </c>
      <c r="DH11">
        <v>81</v>
      </c>
      <c r="DI11">
        <v>626</v>
      </c>
      <c r="DJ11">
        <v>441</v>
      </c>
      <c r="DK11">
        <v>185</v>
      </c>
      <c r="DL11">
        <v>175</v>
      </c>
      <c r="DM11">
        <f t="shared" si="0"/>
        <v>1</v>
      </c>
      <c r="DN11">
        <f t="shared" si="1"/>
        <v>0</v>
      </c>
      <c r="DO11">
        <f t="shared" si="2"/>
        <v>0</v>
      </c>
      <c r="DP11">
        <f t="shared" si="3"/>
        <v>0</v>
      </c>
      <c r="DQ11">
        <f t="shared" si="4"/>
        <v>0</v>
      </c>
      <c r="DR11">
        <f t="shared" si="5"/>
        <v>1</v>
      </c>
      <c r="DS11">
        <f t="shared" si="6"/>
        <v>1</v>
      </c>
      <c r="DT11">
        <f t="shared" si="7"/>
        <v>0</v>
      </c>
      <c r="DU11">
        <f t="shared" si="8"/>
        <v>0</v>
      </c>
      <c r="DV11">
        <f t="shared" si="9"/>
        <v>0</v>
      </c>
      <c r="DW11">
        <f t="shared" si="10"/>
        <v>0</v>
      </c>
    </row>
    <row r="12" spans="1:127" x14ac:dyDescent="0.25">
      <c r="A12">
        <v>20154020819</v>
      </c>
      <c r="B12">
        <v>8929</v>
      </c>
      <c r="C12" t="s">
        <v>127</v>
      </c>
      <c r="D12">
        <v>14.42</v>
      </c>
      <c r="E12">
        <v>20150706</v>
      </c>
      <c r="F12" t="s">
        <v>128</v>
      </c>
      <c r="G12" t="s">
        <v>216</v>
      </c>
      <c r="H12">
        <v>0</v>
      </c>
      <c r="I12" t="s">
        <v>40</v>
      </c>
      <c r="J12">
        <v>17</v>
      </c>
      <c r="K12" t="s">
        <v>41</v>
      </c>
      <c r="L12" t="s">
        <v>69</v>
      </c>
      <c r="M12" t="s">
        <v>11</v>
      </c>
      <c r="N12" t="s">
        <v>43</v>
      </c>
      <c r="O12" t="s">
        <v>71</v>
      </c>
      <c r="P12" t="s">
        <v>45</v>
      </c>
      <c r="Q12" t="s">
        <v>94</v>
      </c>
      <c r="R12" t="s">
        <v>95</v>
      </c>
      <c r="S12" t="s">
        <v>88</v>
      </c>
      <c r="T12" t="s">
        <v>631</v>
      </c>
      <c r="U12" t="s">
        <v>136</v>
      </c>
      <c r="V12" t="s">
        <v>51</v>
      </c>
      <c r="W12" t="s">
        <v>76</v>
      </c>
      <c r="X12">
        <v>35</v>
      </c>
      <c r="Y12" t="s">
        <v>52</v>
      </c>
      <c r="Z12" t="s">
        <v>85</v>
      </c>
      <c r="AA12" t="s">
        <v>54</v>
      </c>
      <c r="AB12" t="s">
        <v>11</v>
      </c>
      <c r="AC12" t="s">
        <v>86</v>
      </c>
      <c r="AD12" t="s">
        <v>56</v>
      </c>
      <c r="AE12" t="s">
        <v>57</v>
      </c>
      <c r="AF12" t="s">
        <v>98</v>
      </c>
      <c r="AG12" t="s">
        <v>73</v>
      </c>
      <c r="AH12">
        <v>16</v>
      </c>
      <c r="AI12" t="s">
        <v>52</v>
      </c>
      <c r="AJ12" t="s">
        <v>76</v>
      </c>
      <c r="AK12" t="s">
        <v>77</v>
      </c>
      <c r="AL12" t="s">
        <v>54</v>
      </c>
      <c r="AM12" t="s">
        <v>11</v>
      </c>
      <c r="AN12" t="s">
        <v>61</v>
      </c>
      <c r="AO12" t="s">
        <v>62</v>
      </c>
      <c r="AP12" t="s">
        <v>632</v>
      </c>
      <c r="AQ12" t="s">
        <v>63</v>
      </c>
      <c r="AR12">
        <v>0</v>
      </c>
      <c r="AS12">
        <v>0</v>
      </c>
      <c r="AT12">
        <v>0</v>
      </c>
      <c r="AU12">
        <v>1</v>
      </c>
      <c r="AV12" t="s">
        <v>11</v>
      </c>
      <c r="AW12">
        <v>12</v>
      </c>
      <c r="AX12" t="s">
        <v>64</v>
      </c>
      <c r="AY12">
        <v>1</v>
      </c>
      <c r="AZ12" t="s">
        <v>1</v>
      </c>
      <c r="BA12">
        <v>41.476174999999898</v>
      </c>
      <c r="BB12">
        <v>-81.725482999999898</v>
      </c>
      <c r="BC12">
        <v>2015</v>
      </c>
      <c r="BD12">
        <v>7</v>
      </c>
      <c r="BE12">
        <v>695</v>
      </c>
      <c r="BF12">
        <v>96</v>
      </c>
      <c r="BG12">
        <v>390351034003</v>
      </c>
      <c r="BH12">
        <v>1862</v>
      </c>
      <c r="BI12">
        <v>199787</v>
      </c>
      <c r="BJ12">
        <v>608</v>
      </c>
      <c r="BK12">
        <v>353</v>
      </c>
      <c r="BL12">
        <v>255</v>
      </c>
      <c r="BM12">
        <v>44.6</v>
      </c>
      <c r="BN12">
        <v>32</v>
      </c>
      <c r="BO12">
        <v>21</v>
      </c>
      <c r="BP12">
        <v>6</v>
      </c>
      <c r="BQ12">
        <v>24</v>
      </c>
      <c r="BR12">
        <v>0</v>
      </c>
      <c r="BS12">
        <v>0</v>
      </c>
      <c r="BT12">
        <v>20</v>
      </c>
      <c r="BU12">
        <v>9</v>
      </c>
      <c r="BV12">
        <v>58</v>
      </c>
      <c r="BW12">
        <v>59</v>
      </c>
      <c r="BX12">
        <v>49</v>
      </c>
      <c r="BY12">
        <v>36</v>
      </c>
      <c r="BZ12">
        <v>95</v>
      </c>
      <c r="CA12">
        <v>37</v>
      </c>
      <c r="CB12">
        <v>38</v>
      </c>
      <c r="CC12">
        <v>0</v>
      </c>
      <c r="CD12">
        <v>0</v>
      </c>
      <c r="CE12">
        <v>50</v>
      </c>
      <c r="CF12">
        <v>0</v>
      </c>
      <c r="CG12">
        <v>25</v>
      </c>
      <c r="CH12">
        <v>0</v>
      </c>
      <c r="CI12">
        <v>28</v>
      </c>
      <c r="CJ12">
        <v>21</v>
      </c>
      <c r="CK12">
        <v>83</v>
      </c>
      <c r="CL12">
        <v>124</v>
      </c>
      <c r="CM12">
        <v>80</v>
      </c>
      <c r="CN12">
        <v>400</v>
      </c>
      <c r="CO12">
        <v>0</v>
      </c>
      <c r="CP12">
        <v>18</v>
      </c>
      <c r="CQ12">
        <v>0</v>
      </c>
      <c r="CR12">
        <v>110</v>
      </c>
      <c r="CS12">
        <v>0</v>
      </c>
      <c r="CT12">
        <v>110</v>
      </c>
      <c r="CU12">
        <v>496</v>
      </c>
      <c r="CV12">
        <v>206</v>
      </c>
      <c r="CW12">
        <v>60</v>
      </c>
      <c r="CX12">
        <v>38</v>
      </c>
      <c r="CY12">
        <v>25</v>
      </c>
      <c r="CZ12">
        <v>55</v>
      </c>
      <c r="DA12">
        <v>14</v>
      </c>
      <c r="DB12">
        <v>37</v>
      </c>
      <c r="DC12">
        <v>50</v>
      </c>
      <c r="DD12">
        <v>11</v>
      </c>
      <c r="DE12">
        <v>0</v>
      </c>
      <c r="DF12">
        <v>31420</v>
      </c>
      <c r="DG12">
        <v>2.02</v>
      </c>
      <c r="DH12">
        <v>66</v>
      </c>
      <c r="DI12">
        <v>410</v>
      </c>
      <c r="DJ12">
        <v>301</v>
      </c>
      <c r="DK12">
        <v>109</v>
      </c>
      <c r="DL12">
        <v>114</v>
      </c>
      <c r="DM12">
        <f t="shared" si="0"/>
        <v>0</v>
      </c>
      <c r="DN12">
        <f t="shared" si="1"/>
        <v>0</v>
      </c>
      <c r="DO12">
        <f t="shared" si="2"/>
        <v>0</v>
      </c>
      <c r="DP12">
        <f t="shared" si="3"/>
        <v>0</v>
      </c>
      <c r="DQ12">
        <f t="shared" si="4"/>
        <v>1</v>
      </c>
      <c r="DR12">
        <f t="shared" si="5"/>
        <v>1</v>
      </c>
      <c r="DS12">
        <f t="shared" si="6"/>
        <v>0</v>
      </c>
      <c r="DT12">
        <f t="shared" si="7"/>
        <v>0</v>
      </c>
      <c r="DU12">
        <f t="shared" si="8"/>
        <v>0</v>
      </c>
      <c r="DV12">
        <f t="shared" si="9"/>
        <v>0</v>
      </c>
      <c r="DW12">
        <f t="shared" si="10"/>
        <v>1</v>
      </c>
    </row>
    <row r="13" spans="1:127" x14ac:dyDescent="0.25">
      <c r="A13">
        <v>20154020827</v>
      </c>
      <c r="B13">
        <v>8941</v>
      </c>
      <c r="C13" t="s">
        <v>107</v>
      </c>
      <c r="D13">
        <v>16</v>
      </c>
      <c r="E13">
        <v>20150706</v>
      </c>
      <c r="F13" t="s">
        <v>108</v>
      </c>
      <c r="G13" t="s">
        <v>633</v>
      </c>
      <c r="H13">
        <v>0</v>
      </c>
      <c r="I13" t="s">
        <v>40</v>
      </c>
      <c r="J13">
        <v>10</v>
      </c>
      <c r="K13" t="s">
        <v>41</v>
      </c>
      <c r="L13" t="s">
        <v>69</v>
      </c>
      <c r="M13" t="s">
        <v>11</v>
      </c>
      <c r="N13" t="s">
        <v>43</v>
      </c>
      <c r="O13" t="s">
        <v>71</v>
      </c>
      <c r="P13" t="s">
        <v>45</v>
      </c>
      <c r="Q13" t="s">
        <v>94</v>
      </c>
      <c r="R13" t="s">
        <v>47</v>
      </c>
      <c r="S13" t="s">
        <v>48</v>
      </c>
      <c r="T13" t="s">
        <v>634</v>
      </c>
      <c r="U13" t="s">
        <v>89</v>
      </c>
      <c r="V13" t="s">
        <v>50</v>
      </c>
      <c r="W13" t="s">
        <v>51</v>
      </c>
      <c r="X13">
        <v>33</v>
      </c>
      <c r="Y13" t="s">
        <v>52</v>
      </c>
      <c r="Z13" t="s">
        <v>74</v>
      </c>
      <c r="AA13" t="s">
        <v>54</v>
      </c>
      <c r="AB13" t="s">
        <v>11</v>
      </c>
      <c r="AC13" t="s">
        <v>86</v>
      </c>
      <c r="AD13" t="s">
        <v>232</v>
      </c>
      <c r="AE13" t="s">
        <v>47</v>
      </c>
      <c r="AF13" t="s">
        <v>98</v>
      </c>
      <c r="AG13" t="s">
        <v>73</v>
      </c>
      <c r="AH13">
        <v>33</v>
      </c>
      <c r="AI13" t="s">
        <v>60</v>
      </c>
      <c r="AJ13" t="s">
        <v>77</v>
      </c>
      <c r="AK13" t="s">
        <v>76</v>
      </c>
      <c r="AL13" t="s">
        <v>54</v>
      </c>
      <c r="AM13" t="s">
        <v>11</v>
      </c>
      <c r="AN13" t="s">
        <v>61</v>
      </c>
      <c r="AO13" t="s">
        <v>62</v>
      </c>
      <c r="AP13" t="s">
        <v>635</v>
      </c>
      <c r="AQ13" t="s">
        <v>63</v>
      </c>
      <c r="AR13">
        <v>0</v>
      </c>
      <c r="AS13">
        <v>0</v>
      </c>
      <c r="AT13">
        <v>0</v>
      </c>
      <c r="AU13">
        <v>1</v>
      </c>
      <c r="AV13" t="s">
        <v>11</v>
      </c>
      <c r="AW13">
        <v>12</v>
      </c>
      <c r="AX13" t="s">
        <v>64</v>
      </c>
      <c r="AY13">
        <v>1</v>
      </c>
      <c r="AZ13" t="s">
        <v>1</v>
      </c>
      <c r="BA13">
        <v>41.504477000000001</v>
      </c>
      <c r="BB13">
        <v>-81.6842019999999</v>
      </c>
      <c r="BC13">
        <v>2015</v>
      </c>
      <c r="BD13">
        <v>7</v>
      </c>
      <c r="BE13">
        <v>696</v>
      </c>
      <c r="BF13">
        <v>163</v>
      </c>
      <c r="BG13">
        <v>390351078021</v>
      </c>
      <c r="BH13">
        <v>1904</v>
      </c>
      <c r="BI13">
        <v>417649</v>
      </c>
      <c r="BJ13">
        <v>366</v>
      </c>
      <c r="BK13">
        <v>192</v>
      </c>
      <c r="BL13">
        <v>174</v>
      </c>
      <c r="BM13">
        <v>58.299999999999898</v>
      </c>
      <c r="BN13">
        <v>0</v>
      </c>
      <c r="BO13">
        <v>0</v>
      </c>
      <c r="BP13">
        <v>0</v>
      </c>
      <c r="BQ13">
        <v>0</v>
      </c>
      <c r="BR13">
        <v>0</v>
      </c>
      <c r="BS13">
        <v>21</v>
      </c>
      <c r="BT13">
        <v>0</v>
      </c>
      <c r="BU13">
        <v>0</v>
      </c>
      <c r="BV13">
        <v>19</v>
      </c>
      <c r="BW13">
        <v>31</v>
      </c>
      <c r="BX13">
        <v>0</v>
      </c>
      <c r="BY13">
        <v>0</v>
      </c>
      <c r="BZ13">
        <v>10</v>
      </c>
      <c r="CA13">
        <v>44</v>
      </c>
      <c r="CB13">
        <v>80</v>
      </c>
      <c r="CC13">
        <v>11</v>
      </c>
      <c r="CD13">
        <v>29</v>
      </c>
      <c r="CE13">
        <v>27</v>
      </c>
      <c r="CF13">
        <v>23</v>
      </c>
      <c r="CG13">
        <v>26</v>
      </c>
      <c r="CH13">
        <v>23</v>
      </c>
      <c r="CI13">
        <v>18</v>
      </c>
      <c r="CJ13">
        <v>4</v>
      </c>
      <c r="CK13">
        <v>0</v>
      </c>
      <c r="CL13">
        <v>121</v>
      </c>
      <c r="CM13">
        <v>229</v>
      </c>
      <c r="CN13">
        <v>70</v>
      </c>
      <c r="CO13">
        <v>0</v>
      </c>
      <c r="CP13">
        <v>48</v>
      </c>
      <c r="CQ13">
        <v>0</v>
      </c>
      <c r="CR13">
        <v>0</v>
      </c>
      <c r="CS13">
        <v>19</v>
      </c>
      <c r="CT13">
        <v>0</v>
      </c>
      <c r="CU13">
        <v>345</v>
      </c>
      <c r="CV13">
        <v>77</v>
      </c>
      <c r="CW13">
        <v>153</v>
      </c>
      <c r="CX13">
        <v>10</v>
      </c>
      <c r="CY13">
        <v>0</v>
      </c>
      <c r="CZ13">
        <v>59</v>
      </c>
      <c r="DA13">
        <v>23</v>
      </c>
      <c r="DB13">
        <v>16</v>
      </c>
      <c r="DC13">
        <v>7</v>
      </c>
      <c r="DD13">
        <v>0</v>
      </c>
      <c r="DE13">
        <v>0</v>
      </c>
      <c r="DF13">
        <v>8771</v>
      </c>
      <c r="DG13">
        <v>1.35</v>
      </c>
      <c r="DH13">
        <v>224</v>
      </c>
      <c r="DI13">
        <v>356</v>
      </c>
      <c r="DJ13">
        <v>271</v>
      </c>
      <c r="DK13">
        <v>85</v>
      </c>
      <c r="DL13">
        <v>7</v>
      </c>
      <c r="DM13">
        <f t="shared" si="0"/>
        <v>0</v>
      </c>
      <c r="DN13">
        <f t="shared" si="1"/>
        <v>0</v>
      </c>
      <c r="DO13">
        <f t="shared" si="2"/>
        <v>0</v>
      </c>
      <c r="DP13">
        <f t="shared" si="3"/>
        <v>0</v>
      </c>
      <c r="DQ13">
        <f t="shared" si="4"/>
        <v>1</v>
      </c>
      <c r="DR13">
        <f t="shared" si="5"/>
        <v>1</v>
      </c>
      <c r="DS13">
        <f t="shared" si="6"/>
        <v>0</v>
      </c>
      <c r="DT13">
        <f t="shared" si="7"/>
        <v>0</v>
      </c>
      <c r="DU13">
        <f t="shared" si="8"/>
        <v>0</v>
      </c>
      <c r="DV13">
        <f t="shared" si="9"/>
        <v>0</v>
      </c>
      <c r="DW13">
        <f t="shared" si="10"/>
        <v>1</v>
      </c>
    </row>
    <row r="14" spans="1:127" x14ac:dyDescent="0.25">
      <c r="A14">
        <v>20118050071</v>
      </c>
      <c r="B14">
        <v>3706</v>
      </c>
      <c r="C14" t="s">
        <v>154</v>
      </c>
      <c r="D14">
        <v>2.87</v>
      </c>
      <c r="E14">
        <v>20110318</v>
      </c>
      <c r="F14" t="s">
        <v>155</v>
      </c>
      <c r="G14" t="s">
        <v>81</v>
      </c>
      <c r="H14">
        <v>0</v>
      </c>
      <c r="I14" t="s">
        <v>125</v>
      </c>
      <c r="J14">
        <v>20</v>
      </c>
      <c r="K14" t="s">
        <v>68</v>
      </c>
      <c r="L14" t="s">
        <v>69</v>
      </c>
      <c r="M14" t="s">
        <v>11</v>
      </c>
      <c r="N14" t="s">
        <v>43</v>
      </c>
      <c r="O14" t="s">
        <v>44</v>
      </c>
      <c r="P14" t="s">
        <v>45</v>
      </c>
      <c r="Q14" t="s">
        <v>46</v>
      </c>
      <c r="R14" t="s">
        <v>87</v>
      </c>
      <c r="S14" t="s">
        <v>48</v>
      </c>
      <c r="T14" t="s">
        <v>636</v>
      </c>
      <c r="U14" t="s">
        <v>136</v>
      </c>
      <c r="V14" t="s">
        <v>76</v>
      </c>
      <c r="W14" t="s">
        <v>77</v>
      </c>
      <c r="X14">
        <v>49</v>
      </c>
      <c r="Y14" t="s">
        <v>60</v>
      </c>
      <c r="Z14" t="s">
        <v>74</v>
      </c>
      <c r="AA14">
        <v>0</v>
      </c>
      <c r="AB14" t="s">
        <v>11</v>
      </c>
      <c r="AC14" t="s">
        <v>55</v>
      </c>
      <c r="AD14" t="s">
        <v>56</v>
      </c>
      <c r="AE14" t="s">
        <v>47</v>
      </c>
      <c r="AF14" t="s">
        <v>98</v>
      </c>
      <c r="AG14" t="s">
        <v>73</v>
      </c>
      <c r="AH14">
        <v>32</v>
      </c>
      <c r="AI14" t="s">
        <v>60</v>
      </c>
      <c r="AJ14" t="s">
        <v>76</v>
      </c>
      <c r="AK14" t="s">
        <v>77</v>
      </c>
      <c r="AL14" t="s">
        <v>54</v>
      </c>
      <c r="AM14" t="s">
        <v>11</v>
      </c>
      <c r="AN14" t="s">
        <v>61</v>
      </c>
      <c r="AO14" t="s">
        <v>62</v>
      </c>
      <c r="AP14" t="s">
        <v>637</v>
      </c>
      <c r="AQ14" t="s">
        <v>63</v>
      </c>
      <c r="AR14">
        <v>0</v>
      </c>
      <c r="AS14">
        <v>0</v>
      </c>
      <c r="AT14">
        <v>0</v>
      </c>
      <c r="AU14">
        <v>1</v>
      </c>
      <c r="AV14" t="s">
        <v>11</v>
      </c>
      <c r="AW14">
        <v>12</v>
      </c>
      <c r="AX14" t="s">
        <v>64</v>
      </c>
      <c r="AY14">
        <v>1</v>
      </c>
      <c r="AZ14" t="s">
        <v>90</v>
      </c>
      <c r="BA14">
        <v>41.470022999999898</v>
      </c>
      <c r="BB14">
        <v>-81.691158999999899</v>
      </c>
      <c r="BC14">
        <v>2011</v>
      </c>
      <c r="BD14">
        <v>3</v>
      </c>
      <c r="BE14">
        <v>852</v>
      </c>
      <c r="BF14">
        <v>121</v>
      </c>
      <c r="BG14">
        <v>390351048001</v>
      </c>
      <c r="BH14">
        <v>1831</v>
      </c>
      <c r="BI14">
        <v>2709176</v>
      </c>
      <c r="BJ14">
        <v>536</v>
      </c>
      <c r="BK14">
        <v>261</v>
      </c>
      <c r="BL14">
        <v>275</v>
      </c>
      <c r="BM14">
        <v>37.299999999999898</v>
      </c>
      <c r="BN14">
        <v>28</v>
      </c>
      <c r="BO14">
        <v>68</v>
      </c>
      <c r="BP14">
        <v>29</v>
      </c>
      <c r="BQ14">
        <v>6</v>
      </c>
      <c r="BR14">
        <v>4</v>
      </c>
      <c r="BS14">
        <v>9</v>
      </c>
      <c r="BT14">
        <v>6</v>
      </c>
      <c r="BU14">
        <v>34</v>
      </c>
      <c r="BV14">
        <v>44</v>
      </c>
      <c r="BW14">
        <v>12</v>
      </c>
      <c r="BX14">
        <v>40</v>
      </c>
      <c r="BY14">
        <v>61</v>
      </c>
      <c r="BZ14">
        <v>33</v>
      </c>
      <c r="CA14">
        <v>67</v>
      </c>
      <c r="CB14">
        <v>34</v>
      </c>
      <c r="CC14">
        <v>5</v>
      </c>
      <c r="CD14">
        <v>0</v>
      </c>
      <c r="CE14">
        <v>17</v>
      </c>
      <c r="CF14">
        <v>0</v>
      </c>
      <c r="CG14">
        <v>12</v>
      </c>
      <c r="CH14">
        <v>4</v>
      </c>
      <c r="CI14">
        <v>9</v>
      </c>
      <c r="CJ14">
        <v>14</v>
      </c>
      <c r="CK14">
        <v>131</v>
      </c>
      <c r="CL14">
        <v>56</v>
      </c>
      <c r="CM14">
        <v>76</v>
      </c>
      <c r="CN14">
        <v>419</v>
      </c>
      <c r="CO14">
        <v>0</v>
      </c>
      <c r="CP14">
        <v>0</v>
      </c>
      <c r="CQ14">
        <v>0</v>
      </c>
      <c r="CR14">
        <v>0</v>
      </c>
      <c r="CS14">
        <v>41</v>
      </c>
      <c r="CT14">
        <v>80</v>
      </c>
      <c r="CU14">
        <v>352</v>
      </c>
      <c r="CV14">
        <v>87</v>
      </c>
      <c r="CW14">
        <v>87</v>
      </c>
      <c r="CX14">
        <v>46</v>
      </c>
      <c r="CY14">
        <v>0</v>
      </c>
      <c r="CZ14">
        <v>52</v>
      </c>
      <c r="DA14">
        <v>4</v>
      </c>
      <c r="DB14">
        <v>41</v>
      </c>
      <c r="DC14">
        <v>12</v>
      </c>
      <c r="DD14">
        <v>18</v>
      </c>
      <c r="DE14">
        <v>5</v>
      </c>
      <c r="DF14">
        <v>30757</v>
      </c>
      <c r="DG14">
        <v>2.3199999999999998</v>
      </c>
      <c r="DH14">
        <v>59</v>
      </c>
      <c r="DI14">
        <v>311</v>
      </c>
      <c r="DJ14">
        <v>231</v>
      </c>
      <c r="DK14">
        <v>80</v>
      </c>
      <c r="DL14">
        <v>166</v>
      </c>
      <c r="DM14">
        <f t="shared" si="0"/>
        <v>1</v>
      </c>
      <c r="DN14">
        <f t="shared" si="1"/>
        <v>0</v>
      </c>
      <c r="DO14">
        <f t="shared" si="2"/>
        <v>0</v>
      </c>
      <c r="DP14">
        <f t="shared" si="3"/>
        <v>0</v>
      </c>
      <c r="DQ14">
        <f t="shared" si="4"/>
        <v>0</v>
      </c>
      <c r="DR14">
        <f t="shared" si="5"/>
        <v>1</v>
      </c>
      <c r="DS14">
        <f t="shared" si="6"/>
        <v>1</v>
      </c>
      <c r="DT14">
        <f t="shared" si="7"/>
        <v>0</v>
      </c>
      <c r="DU14">
        <f t="shared" si="8"/>
        <v>0</v>
      </c>
      <c r="DV14">
        <f t="shared" si="9"/>
        <v>0</v>
      </c>
      <c r="DW14">
        <f t="shared" si="10"/>
        <v>0</v>
      </c>
    </row>
    <row r="15" spans="1:127" x14ac:dyDescent="0.25">
      <c r="A15">
        <v>20154035296</v>
      </c>
      <c r="B15">
        <v>16582</v>
      </c>
      <c r="C15" t="s">
        <v>99</v>
      </c>
      <c r="D15">
        <v>16.0399999999999</v>
      </c>
      <c r="E15">
        <v>20151207</v>
      </c>
      <c r="F15" t="s">
        <v>100</v>
      </c>
      <c r="G15" t="s">
        <v>422</v>
      </c>
      <c r="H15">
        <v>0</v>
      </c>
      <c r="I15" t="s">
        <v>40</v>
      </c>
      <c r="J15">
        <v>21</v>
      </c>
      <c r="K15" t="s">
        <v>68</v>
      </c>
      <c r="L15" t="s">
        <v>69</v>
      </c>
      <c r="M15" t="s">
        <v>11</v>
      </c>
      <c r="N15" t="s">
        <v>43</v>
      </c>
      <c r="O15" t="s">
        <v>71</v>
      </c>
      <c r="P15" t="s">
        <v>45</v>
      </c>
      <c r="Q15" t="s">
        <v>46</v>
      </c>
      <c r="R15" t="s">
        <v>145</v>
      </c>
      <c r="S15" t="s">
        <v>47</v>
      </c>
      <c r="T15" t="s">
        <v>638</v>
      </c>
      <c r="U15" t="s">
        <v>73</v>
      </c>
      <c r="V15" t="s">
        <v>76</v>
      </c>
      <c r="W15" t="s">
        <v>77</v>
      </c>
      <c r="X15">
        <v>44</v>
      </c>
      <c r="Y15" t="s">
        <v>60</v>
      </c>
      <c r="Z15" t="s">
        <v>85</v>
      </c>
      <c r="AA15" t="s">
        <v>54</v>
      </c>
      <c r="AB15" t="s">
        <v>11</v>
      </c>
      <c r="AC15" t="s">
        <v>75</v>
      </c>
      <c r="AD15" t="s">
        <v>56</v>
      </c>
      <c r="AE15" t="s">
        <v>54</v>
      </c>
      <c r="AF15" t="s">
        <v>48</v>
      </c>
      <c r="AG15" t="s">
        <v>129</v>
      </c>
      <c r="AH15">
        <v>21</v>
      </c>
      <c r="AI15" t="s">
        <v>60</v>
      </c>
      <c r="AJ15" t="s">
        <v>50</v>
      </c>
      <c r="AK15" t="s">
        <v>51</v>
      </c>
      <c r="AL15" t="s">
        <v>54</v>
      </c>
      <c r="AM15" t="s">
        <v>11</v>
      </c>
      <c r="AN15" t="s">
        <v>61</v>
      </c>
      <c r="AO15" t="s">
        <v>62</v>
      </c>
      <c r="AP15" t="s">
        <v>639</v>
      </c>
      <c r="AQ15" t="s">
        <v>63</v>
      </c>
      <c r="AR15">
        <v>0</v>
      </c>
      <c r="AS15">
        <v>0</v>
      </c>
      <c r="AT15">
        <v>0</v>
      </c>
      <c r="AU15">
        <v>1</v>
      </c>
      <c r="AV15" t="s">
        <v>11</v>
      </c>
      <c r="AW15">
        <v>12</v>
      </c>
      <c r="AX15" t="s">
        <v>64</v>
      </c>
      <c r="AY15">
        <v>1</v>
      </c>
      <c r="AZ15" t="s">
        <v>1</v>
      </c>
      <c r="BA15">
        <v>41.465491999999898</v>
      </c>
      <c r="BB15">
        <v>-81.700220000000002</v>
      </c>
      <c r="BC15">
        <v>2015</v>
      </c>
      <c r="BD15">
        <v>12</v>
      </c>
      <c r="BE15">
        <v>1150</v>
      </c>
      <c r="BF15">
        <v>1138</v>
      </c>
      <c r="BG15">
        <v>390351046002</v>
      </c>
      <c r="BH15">
        <v>2123</v>
      </c>
      <c r="BI15">
        <v>153399</v>
      </c>
      <c r="BJ15">
        <v>639</v>
      </c>
      <c r="BK15">
        <v>367</v>
      </c>
      <c r="BL15">
        <v>272</v>
      </c>
      <c r="BM15">
        <v>30.1</v>
      </c>
      <c r="BN15">
        <v>56</v>
      </c>
      <c r="BO15">
        <v>47</v>
      </c>
      <c r="BP15">
        <v>25</v>
      </c>
      <c r="BQ15">
        <v>22</v>
      </c>
      <c r="BR15">
        <v>18</v>
      </c>
      <c r="BS15">
        <v>0</v>
      </c>
      <c r="BT15">
        <v>14</v>
      </c>
      <c r="BU15">
        <v>24</v>
      </c>
      <c r="BV15">
        <v>110</v>
      </c>
      <c r="BW15">
        <v>107</v>
      </c>
      <c r="BX15">
        <v>46</v>
      </c>
      <c r="BY15">
        <v>9</v>
      </c>
      <c r="BZ15">
        <v>13</v>
      </c>
      <c r="CA15">
        <v>17</v>
      </c>
      <c r="CB15">
        <v>89</v>
      </c>
      <c r="CC15">
        <v>3</v>
      </c>
      <c r="CD15">
        <v>12</v>
      </c>
      <c r="CE15">
        <v>14</v>
      </c>
      <c r="CF15">
        <v>4</v>
      </c>
      <c r="CG15">
        <v>4</v>
      </c>
      <c r="CH15">
        <v>0</v>
      </c>
      <c r="CI15">
        <v>0</v>
      </c>
      <c r="CJ15">
        <v>5</v>
      </c>
      <c r="CK15">
        <v>150</v>
      </c>
      <c r="CL15">
        <v>27</v>
      </c>
      <c r="CM15">
        <v>117</v>
      </c>
      <c r="CN15">
        <v>299</v>
      </c>
      <c r="CO15">
        <v>53</v>
      </c>
      <c r="CP15">
        <v>13</v>
      </c>
      <c r="CQ15">
        <v>0</v>
      </c>
      <c r="CR15">
        <v>130</v>
      </c>
      <c r="CS15">
        <v>27</v>
      </c>
      <c r="CT15">
        <v>278</v>
      </c>
      <c r="CU15">
        <v>433</v>
      </c>
      <c r="CV15">
        <v>177</v>
      </c>
      <c r="CW15">
        <v>88</v>
      </c>
      <c r="CX15">
        <v>15</v>
      </c>
      <c r="CY15">
        <v>47</v>
      </c>
      <c r="CZ15">
        <v>68</v>
      </c>
      <c r="DA15">
        <v>12</v>
      </c>
      <c r="DB15">
        <v>26</v>
      </c>
      <c r="DC15">
        <v>0</v>
      </c>
      <c r="DD15">
        <v>0</v>
      </c>
      <c r="DE15">
        <v>0</v>
      </c>
      <c r="DF15">
        <v>16750</v>
      </c>
      <c r="DG15">
        <v>2.21</v>
      </c>
      <c r="DH15">
        <v>123</v>
      </c>
      <c r="DI15">
        <v>336</v>
      </c>
      <c r="DJ15">
        <v>289</v>
      </c>
      <c r="DK15">
        <v>47</v>
      </c>
      <c r="DL15">
        <v>81</v>
      </c>
      <c r="DM15">
        <f t="shared" si="0"/>
        <v>0</v>
      </c>
      <c r="DN15">
        <f t="shared" si="1"/>
        <v>0</v>
      </c>
      <c r="DO15">
        <f t="shared" si="2"/>
        <v>0</v>
      </c>
      <c r="DP15">
        <f t="shared" si="3"/>
        <v>0</v>
      </c>
      <c r="DQ15">
        <f t="shared" si="4"/>
        <v>1</v>
      </c>
      <c r="DR15">
        <f t="shared" si="5"/>
        <v>1</v>
      </c>
      <c r="DS15">
        <f t="shared" si="6"/>
        <v>0</v>
      </c>
      <c r="DT15">
        <f t="shared" si="7"/>
        <v>0</v>
      </c>
      <c r="DU15">
        <f t="shared" si="8"/>
        <v>0</v>
      </c>
      <c r="DV15">
        <f t="shared" si="9"/>
        <v>0</v>
      </c>
      <c r="DW15">
        <f t="shared" si="10"/>
        <v>1</v>
      </c>
    </row>
    <row r="16" spans="1:127" x14ac:dyDescent="0.25">
      <c r="A16">
        <v>20154033268</v>
      </c>
      <c r="B16">
        <v>15873</v>
      </c>
      <c r="C16" t="s">
        <v>234</v>
      </c>
      <c r="D16">
        <v>4.32</v>
      </c>
      <c r="E16">
        <v>20151121</v>
      </c>
      <c r="F16" t="s">
        <v>235</v>
      </c>
      <c r="G16" t="s">
        <v>437</v>
      </c>
      <c r="H16">
        <v>0</v>
      </c>
      <c r="I16" t="s">
        <v>102</v>
      </c>
      <c r="J16">
        <v>17</v>
      </c>
      <c r="K16" t="s">
        <v>68</v>
      </c>
      <c r="L16" t="s">
        <v>69</v>
      </c>
      <c r="M16" t="s">
        <v>11</v>
      </c>
      <c r="N16" t="s">
        <v>43</v>
      </c>
      <c r="O16" t="s">
        <v>121</v>
      </c>
      <c r="P16" t="s">
        <v>104</v>
      </c>
      <c r="Q16" t="s">
        <v>94</v>
      </c>
      <c r="R16" t="s">
        <v>47</v>
      </c>
      <c r="S16" t="s">
        <v>47</v>
      </c>
      <c r="T16" t="s">
        <v>640</v>
      </c>
      <c r="U16" t="s">
        <v>110</v>
      </c>
      <c r="V16" t="s">
        <v>47</v>
      </c>
      <c r="W16" t="s">
        <v>47</v>
      </c>
      <c r="X16" t="s">
        <v>11</v>
      </c>
      <c r="Y16" t="s">
        <v>11</v>
      </c>
      <c r="Z16" t="s">
        <v>74</v>
      </c>
      <c r="AA16">
        <v>0</v>
      </c>
      <c r="AB16" t="s">
        <v>11</v>
      </c>
      <c r="AC16" t="s">
        <v>75</v>
      </c>
      <c r="AD16" t="s">
        <v>56</v>
      </c>
      <c r="AE16" t="s">
        <v>57</v>
      </c>
      <c r="AF16" t="s">
        <v>98</v>
      </c>
      <c r="AG16" t="s">
        <v>73</v>
      </c>
      <c r="AH16">
        <v>17</v>
      </c>
      <c r="AI16" t="s">
        <v>52</v>
      </c>
      <c r="AJ16" t="s">
        <v>76</v>
      </c>
      <c r="AK16" t="s">
        <v>77</v>
      </c>
      <c r="AL16" t="s">
        <v>54</v>
      </c>
      <c r="AM16" t="s">
        <v>11</v>
      </c>
      <c r="AN16" t="s">
        <v>61</v>
      </c>
      <c r="AO16" t="s">
        <v>62</v>
      </c>
      <c r="AP16" t="s">
        <v>641</v>
      </c>
      <c r="AQ16" t="s">
        <v>63</v>
      </c>
      <c r="AR16">
        <v>0</v>
      </c>
      <c r="AS16">
        <v>0</v>
      </c>
      <c r="AT16">
        <v>1</v>
      </c>
      <c r="AU16">
        <v>0</v>
      </c>
      <c r="AV16" t="s">
        <v>11</v>
      </c>
      <c r="AW16">
        <v>12</v>
      </c>
      <c r="AX16" t="s">
        <v>64</v>
      </c>
      <c r="AY16">
        <v>1</v>
      </c>
      <c r="AZ16" t="s">
        <v>90</v>
      </c>
      <c r="BA16">
        <v>41.484068999999899</v>
      </c>
      <c r="BB16">
        <v>-81.743128999999897</v>
      </c>
      <c r="BC16">
        <v>2015</v>
      </c>
      <c r="BD16">
        <v>11</v>
      </c>
      <c r="BE16">
        <v>1216</v>
      </c>
      <c r="BF16">
        <v>1104</v>
      </c>
      <c r="BG16">
        <v>390351012002</v>
      </c>
      <c r="BH16">
        <v>1960</v>
      </c>
      <c r="BI16">
        <v>348274</v>
      </c>
      <c r="BJ16">
        <v>1405</v>
      </c>
      <c r="BK16">
        <v>740</v>
      </c>
      <c r="BL16">
        <v>665</v>
      </c>
      <c r="BM16">
        <v>35.200000000000003</v>
      </c>
      <c r="BN16">
        <v>26</v>
      </c>
      <c r="BO16">
        <v>45</v>
      </c>
      <c r="BP16">
        <v>56</v>
      </c>
      <c r="BQ16">
        <v>104</v>
      </c>
      <c r="BR16">
        <v>143</v>
      </c>
      <c r="BS16">
        <v>32</v>
      </c>
      <c r="BT16">
        <v>0</v>
      </c>
      <c r="BU16">
        <v>26</v>
      </c>
      <c r="BV16">
        <v>175</v>
      </c>
      <c r="BW16">
        <v>92</v>
      </c>
      <c r="BX16">
        <v>98</v>
      </c>
      <c r="BY16">
        <v>113</v>
      </c>
      <c r="BZ16">
        <v>87</v>
      </c>
      <c r="CA16">
        <v>87</v>
      </c>
      <c r="CB16">
        <v>102</v>
      </c>
      <c r="CC16">
        <v>30</v>
      </c>
      <c r="CD16">
        <v>7</v>
      </c>
      <c r="CE16">
        <v>0</v>
      </c>
      <c r="CF16">
        <v>8</v>
      </c>
      <c r="CG16">
        <v>34</v>
      </c>
      <c r="CH16">
        <v>46</v>
      </c>
      <c r="CI16">
        <v>34</v>
      </c>
      <c r="CJ16">
        <v>60</v>
      </c>
      <c r="CK16">
        <v>231</v>
      </c>
      <c r="CL16">
        <v>182</v>
      </c>
      <c r="CM16">
        <v>469</v>
      </c>
      <c r="CN16">
        <v>800</v>
      </c>
      <c r="CO16">
        <v>53</v>
      </c>
      <c r="CP16">
        <v>51</v>
      </c>
      <c r="CQ16">
        <v>0</v>
      </c>
      <c r="CR16">
        <v>17</v>
      </c>
      <c r="CS16">
        <v>15</v>
      </c>
      <c r="CT16">
        <v>211</v>
      </c>
      <c r="CU16">
        <v>973</v>
      </c>
      <c r="CV16">
        <v>222</v>
      </c>
      <c r="CW16">
        <v>248</v>
      </c>
      <c r="CX16">
        <v>16</v>
      </c>
      <c r="CY16">
        <v>37</v>
      </c>
      <c r="CZ16">
        <v>203</v>
      </c>
      <c r="DA16">
        <v>47</v>
      </c>
      <c r="DB16">
        <v>158</v>
      </c>
      <c r="DC16">
        <v>25</v>
      </c>
      <c r="DD16">
        <v>0</v>
      </c>
      <c r="DE16">
        <v>17</v>
      </c>
      <c r="DF16">
        <v>16958</v>
      </c>
      <c r="DG16">
        <v>2.0299999999999998</v>
      </c>
      <c r="DH16">
        <v>353</v>
      </c>
      <c r="DI16">
        <v>932</v>
      </c>
      <c r="DJ16">
        <v>693</v>
      </c>
      <c r="DK16">
        <v>239</v>
      </c>
      <c r="DL16">
        <v>145</v>
      </c>
      <c r="DM16">
        <f t="shared" si="0"/>
        <v>0</v>
      </c>
      <c r="DN16">
        <f t="shared" si="1"/>
        <v>0</v>
      </c>
      <c r="DO16">
        <f t="shared" si="2"/>
        <v>0</v>
      </c>
      <c r="DP16">
        <f t="shared" si="3"/>
        <v>0</v>
      </c>
      <c r="DQ16">
        <f t="shared" si="4"/>
        <v>1</v>
      </c>
      <c r="DR16">
        <f t="shared" si="5"/>
        <v>1</v>
      </c>
      <c r="DS16">
        <f t="shared" si="6"/>
        <v>0</v>
      </c>
      <c r="DT16">
        <f t="shared" si="7"/>
        <v>0</v>
      </c>
      <c r="DU16">
        <f t="shared" si="8"/>
        <v>0</v>
      </c>
      <c r="DV16">
        <f t="shared" si="9"/>
        <v>0</v>
      </c>
      <c r="DW16">
        <f t="shared" si="10"/>
        <v>1</v>
      </c>
    </row>
    <row r="17" spans="1:127" x14ac:dyDescent="0.25">
      <c r="A17">
        <v>20154033759</v>
      </c>
      <c r="B17">
        <v>16060</v>
      </c>
      <c r="C17" t="s">
        <v>127</v>
      </c>
      <c r="D17">
        <v>15.3699999999999</v>
      </c>
      <c r="E17">
        <v>20151118</v>
      </c>
      <c r="F17" t="s">
        <v>128</v>
      </c>
      <c r="G17" t="s">
        <v>642</v>
      </c>
      <c r="H17">
        <v>0</v>
      </c>
      <c r="I17" t="s">
        <v>82</v>
      </c>
      <c r="J17">
        <v>19</v>
      </c>
      <c r="K17" t="s">
        <v>68</v>
      </c>
      <c r="L17" t="s">
        <v>69</v>
      </c>
      <c r="M17" t="s">
        <v>11</v>
      </c>
      <c r="N17" t="s">
        <v>43</v>
      </c>
      <c r="O17" t="s">
        <v>44</v>
      </c>
      <c r="P17" t="s">
        <v>104</v>
      </c>
      <c r="Q17" t="s">
        <v>287</v>
      </c>
      <c r="R17" t="s">
        <v>54</v>
      </c>
      <c r="S17" t="s">
        <v>96</v>
      </c>
      <c r="T17" t="s">
        <v>643</v>
      </c>
      <c r="U17" t="s">
        <v>49</v>
      </c>
      <c r="V17" t="s">
        <v>51</v>
      </c>
      <c r="W17" t="s">
        <v>47</v>
      </c>
      <c r="X17">
        <v>42</v>
      </c>
      <c r="Y17" t="s">
        <v>60</v>
      </c>
      <c r="Z17" t="s">
        <v>85</v>
      </c>
      <c r="AA17" t="s">
        <v>54</v>
      </c>
      <c r="AB17" t="s">
        <v>11</v>
      </c>
      <c r="AC17" t="s">
        <v>86</v>
      </c>
      <c r="AD17" t="s">
        <v>56</v>
      </c>
      <c r="AE17" t="s">
        <v>191</v>
      </c>
      <c r="AF17" t="s">
        <v>98</v>
      </c>
      <c r="AG17" t="s">
        <v>73</v>
      </c>
      <c r="AH17">
        <v>47</v>
      </c>
      <c r="AI17" t="s">
        <v>60</v>
      </c>
      <c r="AJ17" t="s">
        <v>50</v>
      </c>
      <c r="AK17" t="s">
        <v>76</v>
      </c>
      <c r="AL17" t="s">
        <v>54</v>
      </c>
      <c r="AM17" t="s">
        <v>11</v>
      </c>
      <c r="AN17" t="s">
        <v>61</v>
      </c>
      <c r="AO17" t="s">
        <v>62</v>
      </c>
      <c r="AP17" t="s">
        <v>644</v>
      </c>
      <c r="AQ17" t="s">
        <v>63</v>
      </c>
      <c r="AR17">
        <v>0</v>
      </c>
      <c r="AS17">
        <v>0</v>
      </c>
      <c r="AT17">
        <v>0</v>
      </c>
      <c r="AU17">
        <v>1</v>
      </c>
      <c r="AV17" t="s">
        <v>11</v>
      </c>
      <c r="AW17">
        <v>12</v>
      </c>
      <c r="AX17" t="s">
        <v>64</v>
      </c>
      <c r="AY17">
        <v>1</v>
      </c>
      <c r="AZ17" t="s">
        <v>1</v>
      </c>
      <c r="BA17">
        <v>41.481951000000002</v>
      </c>
      <c r="BB17">
        <v>-81.708855999999898</v>
      </c>
      <c r="BC17">
        <v>2015</v>
      </c>
      <c r="BD17">
        <v>11</v>
      </c>
      <c r="BE17">
        <v>1262</v>
      </c>
      <c r="BF17">
        <v>111</v>
      </c>
      <c r="BG17">
        <v>390351039002</v>
      </c>
      <c r="BH17">
        <v>306</v>
      </c>
      <c r="BI17">
        <v>529983</v>
      </c>
      <c r="BJ17">
        <v>822</v>
      </c>
      <c r="BK17">
        <v>362</v>
      </c>
      <c r="BL17">
        <v>460</v>
      </c>
      <c r="BM17">
        <v>27.5</v>
      </c>
      <c r="BN17">
        <v>82</v>
      </c>
      <c r="BO17">
        <v>20</v>
      </c>
      <c r="BP17">
        <v>61</v>
      </c>
      <c r="BQ17">
        <v>56</v>
      </c>
      <c r="BR17">
        <v>44</v>
      </c>
      <c r="BS17">
        <v>58</v>
      </c>
      <c r="BT17">
        <v>5</v>
      </c>
      <c r="BU17">
        <v>46</v>
      </c>
      <c r="BV17">
        <v>92</v>
      </c>
      <c r="BW17">
        <v>99</v>
      </c>
      <c r="BX17">
        <v>30</v>
      </c>
      <c r="BY17">
        <v>14</v>
      </c>
      <c r="BZ17">
        <v>20</v>
      </c>
      <c r="CA17">
        <v>46</v>
      </c>
      <c r="CB17">
        <v>27</v>
      </c>
      <c r="CC17">
        <v>0</v>
      </c>
      <c r="CD17">
        <v>36</v>
      </c>
      <c r="CE17">
        <v>9</v>
      </c>
      <c r="CF17">
        <v>9</v>
      </c>
      <c r="CG17">
        <v>38</v>
      </c>
      <c r="CH17">
        <v>23</v>
      </c>
      <c r="CI17">
        <v>0</v>
      </c>
      <c r="CJ17">
        <v>7</v>
      </c>
      <c r="CK17">
        <v>219</v>
      </c>
      <c r="CL17">
        <v>86</v>
      </c>
      <c r="CM17">
        <v>291</v>
      </c>
      <c r="CN17">
        <v>457</v>
      </c>
      <c r="CO17">
        <v>0</v>
      </c>
      <c r="CP17">
        <v>0</v>
      </c>
      <c r="CQ17">
        <v>0</v>
      </c>
      <c r="CR17">
        <v>66</v>
      </c>
      <c r="CS17">
        <v>8</v>
      </c>
      <c r="CT17">
        <v>232</v>
      </c>
      <c r="CU17">
        <v>450</v>
      </c>
      <c r="CV17">
        <v>142</v>
      </c>
      <c r="CW17">
        <v>65</v>
      </c>
      <c r="CX17">
        <v>0</v>
      </c>
      <c r="CY17">
        <v>15</v>
      </c>
      <c r="CZ17">
        <v>104</v>
      </c>
      <c r="DA17">
        <v>25</v>
      </c>
      <c r="DB17">
        <v>56</v>
      </c>
      <c r="DC17">
        <v>35</v>
      </c>
      <c r="DD17">
        <v>8</v>
      </c>
      <c r="DE17">
        <v>0</v>
      </c>
      <c r="DF17">
        <v>15985</v>
      </c>
      <c r="DG17">
        <v>2.2599999999999998</v>
      </c>
      <c r="DH17">
        <v>136</v>
      </c>
      <c r="DI17">
        <v>522</v>
      </c>
      <c r="DJ17">
        <v>364</v>
      </c>
      <c r="DK17">
        <v>158</v>
      </c>
      <c r="DL17">
        <v>142</v>
      </c>
      <c r="DM17">
        <f t="shared" si="0"/>
        <v>0</v>
      </c>
      <c r="DN17">
        <f t="shared" si="1"/>
        <v>0</v>
      </c>
      <c r="DO17">
        <f t="shared" si="2"/>
        <v>0</v>
      </c>
      <c r="DP17">
        <f t="shared" si="3"/>
        <v>0</v>
      </c>
      <c r="DQ17">
        <f t="shared" si="4"/>
        <v>1</v>
      </c>
      <c r="DR17">
        <f t="shared" si="5"/>
        <v>1</v>
      </c>
      <c r="DS17">
        <f t="shared" si="6"/>
        <v>0</v>
      </c>
      <c r="DT17">
        <f t="shared" si="7"/>
        <v>0</v>
      </c>
      <c r="DU17">
        <f t="shared" si="8"/>
        <v>0</v>
      </c>
      <c r="DV17">
        <f t="shared" si="9"/>
        <v>0</v>
      </c>
      <c r="DW17">
        <f t="shared" si="10"/>
        <v>1</v>
      </c>
    </row>
    <row r="18" spans="1:127" x14ac:dyDescent="0.25">
      <c r="A18">
        <v>20154022958</v>
      </c>
      <c r="B18">
        <v>9259</v>
      </c>
      <c r="C18" t="s">
        <v>645</v>
      </c>
      <c r="D18">
        <v>0</v>
      </c>
      <c r="E18">
        <v>20150713</v>
      </c>
      <c r="F18" t="s">
        <v>166</v>
      </c>
      <c r="G18" t="s">
        <v>646</v>
      </c>
      <c r="H18">
        <v>0</v>
      </c>
      <c r="I18" t="s">
        <v>40</v>
      </c>
      <c r="J18">
        <v>15</v>
      </c>
      <c r="K18" t="s">
        <v>41</v>
      </c>
      <c r="L18" t="s">
        <v>69</v>
      </c>
      <c r="M18" t="s">
        <v>11</v>
      </c>
      <c r="N18" t="s">
        <v>43</v>
      </c>
      <c r="O18" t="s">
        <v>71</v>
      </c>
      <c r="P18" t="s">
        <v>45</v>
      </c>
      <c r="Q18" t="s">
        <v>94</v>
      </c>
      <c r="R18" t="s">
        <v>95</v>
      </c>
      <c r="S18" t="s">
        <v>88</v>
      </c>
      <c r="T18" t="s">
        <v>647</v>
      </c>
      <c r="U18" t="s">
        <v>150</v>
      </c>
      <c r="V18" t="s">
        <v>51</v>
      </c>
      <c r="W18" t="s">
        <v>76</v>
      </c>
      <c r="X18">
        <v>51</v>
      </c>
      <c r="Y18" t="s">
        <v>60</v>
      </c>
      <c r="Z18" t="s">
        <v>85</v>
      </c>
      <c r="AA18" t="s">
        <v>54</v>
      </c>
      <c r="AB18" t="s">
        <v>11</v>
      </c>
      <c r="AC18" t="s">
        <v>86</v>
      </c>
      <c r="AD18" t="s">
        <v>56</v>
      </c>
      <c r="AE18" t="s">
        <v>57</v>
      </c>
      <c r="AF18" t="s">
        <v>122</v>
      </c>
      <c r="AG18" t="s">
        <v>73</v>
      </c>
      <c r="AH18">
        <v>20</v>
      </c>
      <c r="AI18" t="s">
        <v>52</v>
      </c>
      <c r="AJ18" t="s">
        <v>76</v>
      </c>
      <c r="AK18" t="s">
        <v>77</v>
      </c>
      <c r="AL18" t="s">
        <v>54</v>
      </c>
      <c r="AM18" t="s">
        <v>11</v>
      </c>
      <c r="AN18" t="s">
        <v>61</v>
      </c>
      <c r="AO18" t="s">
        <v>62</v>
      </c>
      <c r="AP18" t="s">
        <v>648</v>
      </c>
      <c r="AQ18" t="s">
        <v>63</v>
      </c>
      <c r="AR18">
        <v>0</v>
      </c>
      <c r="AS18">
        <v>0</v>
      </c>
      <c r="AT18">
        <v>0</v>
      </c>
      <c r="AU18">
        <v>1</v>
      </c>
      <c r="AV18" t="s">
        <v>11</v>
      </c>
      <c r="AW18">
        <v>12</v>
      </c>
      <c r="AX18" t="s">
        <v>64</v>
      </c>
      <c r="AY18">
        <v>1</v>
      </c>
      <c r="AZ18" t="s">
        <v>1</v>
      </c>
      <c r="BA18">
        <v>41.486522999999899</v>
      </c>
      <c r="BB18">
        <v>-81.720832999999899</v>
      </c>
      <c r="BC18">
        <v>2015</v>
      </c>
      <c r="BD18">
        <v>7</v>
      </c>
      <c r="BE18">
        <v>1392</v>
      </c>
      <c r="BF18">
        <v>94</v>
      </c>
      <c r="BG18">
        <v>390351031001</v>
      </c>
      <c r="BH18">
        <v>1749</v>
      </c>
      <c r="BI18">
        <v>669059</v>
      </c>
      <c r="BJ18">
        <v>1176</v>
      </c>
      <c r="BK18">
        <v>700</v>
      </c>
      <c r="BL18">
        <v>476</v>
      </c>
      <c r="BM18">
        <v>28.3</v>
      </c>
      <c r="BN18">
        <v>97</v>
      </c>
      <c r="BO18">
        <v>90</v>
      </c>
      <c r="BP18">
        <v>40</v>
      </c>
      <c r="BQ18">
        <v>32</v>
      </c>
      <c r="BR18">
        <v>35</v>
      </c>
      <c r="BS18">
        <v>16</v>
      </c>
      <c r="BT18">
        <v>71</v>
      </c>
      <c r="BU18">
        <v>103</v>
      </c>
      <c r="BV18">
        <v>156</v>
      </c>
      <c r="BW18">
        <v>51</v>
      </c>
      <c r="BX18">
        <v>66</v>
      </c>
      <c r="BY18">
        <v>76</v>
      </c>
      <c r="BZ18">
        <v>68</v>
      </c>
      <c r="CA18">
        <v>40</v>
      </c>
      <c r="CB18">
        <v>100</v>
      </c>
      <c r="CC18">
        <v>26</v>
      </c>
      <c r="CD18">
        <v>24</v>
      </c>
      <c r="CE18">
        <v>48</v>
      </c>
      <c r="CF18">
        <v>0</v>
      </c>
      <c r="CG18">
        <v>0</v>
      </c>
      <c r="CH18">
        <v>31</v>
      </c>
      <c r="CI18">
        <v>4</v>
      </c>
      <c r="CJ18">
        <v>2</v>
      </c>
      <c r="CK18">
        <v>259</v>
      </c>
      <c r="CL18">
        <v>85</v>
      </c>
      <c r="CM18">
        <v>138</v>
      </c>
      <c r="CN18">
        <v>970</v>
      </c>
      <c r="CO18">
        <v>0</v>
      </c>
      <c r="CP18">
        <v>10</v>
      </c>
      <c r="CQ18">
        <v>12</v>
      </c>
      <c r="CR18">
        <v>30</v>
      </c>
      <c r="CS18">
        <v>16</v>
      </c>
      <c r="CT18">
        <v>292</v>
      </c>
      <c r="CU18">
        <v>692</v>
      </c>
      <c r="CV18">
        <v>108</v>
      </c>
      <c r="CW18">
        <v>144</v>
      </c>
      <c r="CX18">
        <v>35</v>
      </c>
      <c r="CY18">
        <v>59</v>
      </c>
      <c r="CZ18">
        <v>171</v>
      </c>
      <c r="DA18">
        <v>36</v>
      </c>
      <c r="DB18">
        <v>68</v>
      </c>
      <c r="DC18">
        <v>54</v>
      </c>
      <c r="DD18">
        <v>13</v>
      </c>
      <c r="DE18">
        <v>4</v>
      </c>
      <c r="DF18">
        <v>33661</v>
      </c>
      <c r="DG18">
        <v>2.36</v>
      </c>
      <c r="DH18">
        <v>66</v>
      </c>
      <c r="DI18">
        <v>584</v>
      </c>
      <c r="DJ18">
        <v>499</v>
      </c>
      <c r="DK18">
        <v>85</v>
      </c>
      <c r="DL18">
        <v>207</v>
      </c>
      <c r="DM18">
        <f t="shared" si="0"/>
        <v>0</v>
      </c>
      <c r="DN18">
        <f t="shared" si="1"/>
        <v>0</v>
      </c>
      <c r="DO18">
        <f t="shared" si="2"/>
        <v>0</v>
      </c>
      <c r="DP18">
        <f t="shared" si="3"/>
        <v>0</v>
      </c>
      <c r="DQ18">
        <f t="shared" si="4"/>
        <v>1</v>
      </c>
      <c r="DR18">
        <f t="shared" si="5"/>
        <v>1</v>
      </c>
      <c r="DS18">
        <f t="shared" si="6"/>
        <v>0</v>
      </c>
      <c r="DT18">
        <f t="shared" si="7"/>
        <v>0</v>
      </c>
      <c r="DU18">
        <f t="shared" si="8"/>
        <v>0</v>
      </c>
      <c r="DV18">
        <f t="shared" si="9"/>
        <v>0</v>
      </c>
      <c r="DW18">
        <f t="shared" si="10"/>
        <v>1</v>
      </c>
    </row>
    <row r="19" spans="1:127" x14ac:dyDescent="0.25">
      <c r="A19">
        <v>20154026427</v>
      </c>
      <c r="B19">
        <v>11468</v>
      </c>
      <c r="C19" t="s">
        <v>219</v>
      </c>
      <c r="D19">
        <v>99.989999999999895</v>
      </c>
      <c r="E19">
        <v>20150830</v>
      </c>
      <c r="F19" t="s">
        <v>649</v>
      </c>
      <c r="G19" t="s">
        <v>650</v>
      </c>
      <c r="H19">
        <v>0</v>
      </c>
      <c r="I19" t="s">
        <v>161</v>
      </c>
      <c r="J19">
        <v>18</v>
      </c>
      <c r="K19" t="s">
        <v>41</v>
      </c>
      <c r="L19" t="s">
        <v>69</v>
      </c>
      <c r="M19" t="s">
        <v>11</v>
      </c>
      <c r="N19" t="s">
        <v>43</v>
      </c>
      <c r="O19" t="s">
        <v>71</v>
      </c>
      <c r="P19" t="s">
        <v>45</v>
      </c>
      <c r="Q19" t="s">
        <v>72</v>
      </c>
      <c r="R19" t="s">
        <v>47</v>
      </c>
      <c r="S19" t="s">
        <v>47</v>
      </c>
      <c r="T19" t="s">
        <v>651</v>
      </c>
      <c r="U19" t="s">
        <v>110</v>
      </c>
      <c r="V19" t="s">
        <v>47</v>
      </c>
      <c r="W19" t="s">
        <v>47</v>
      </c>
      <c r="X19" t="s">
        <v>11</v>
      </c>
      <c r="Y19" t="s">
        <v>11</v>
      </c>
      <c r="Z19" t="s">
        <v>120</v>
      </c>
      <c r="AA19">
        <v>0</v>
      </c>
      <c r="AB19" t="s">
        <v>11</v>
      </c>
      <c r="AC19" t="s">
        <v>75</v>
      </c>
      <c r="AD19" t="s">
        <v>56</v>
      </c>
      <c r="AE19" t="s">
        <v>57</v>
      </c>
      <c r="AF19" t="s">
        <v>98</v>
      </c>
      <c r="AG19" t="s">
        <v>73</v>
      </c>
      <c r="AH19">
        <v>6</v>
      </c>
      <c r="AI19" t="s">
        <v>52</v>
      </c>
      <c r="AJ19" t="s">
        <v>50</v>
      </c>
      <c r="AK19" t="s">
        <v>51</v>
      </c>
      <c r="AL19" t="s">
        <v>54</v>
      </c>
      <c r="AM19" t="s">
        <v>11</v>
      </c>
      <c r="AN19" t="s">
        <v>61</v>
      </c>
      <c r="AO19" t="s">
        <v>62</v>
      </c>
      <c r="AP19" t="s">
        <v>652</v>
      </c>
      <c r="AQ19" t="s">
        <v>63</v>
      </c>
      <c r="AR19">
        <v>0</v>
      </c>
      <c r="AS19">
        <v>0</v>
      </c>
      <c r="AT19">
        <v>1</v>
      </c>
      <c r="AU19">
        <v>0</v>
      </c>
      <c r="AV19" t="s">
        <v>126</v>
      </c>
      <c r="AW19">
        <v>12</v>
      </c>
      <c r="AX19" t="s">
        <v>64</v>
      </c>
      <c r="AY19">
        <v>1</v>
      </c>
      <c r="AZ19" t="s">
        <v>90</v>
      </c>
      <c r="BA19">
        <v>41.457487999999898</v>
      </c>
      <c r="BB19">
        <v>-81.721501000000004</v>
      </c>
      <c r="BC19">
        <v>2015</v>
      </c>
      <c r="BD19">
        <v>8</v>
      </c>
      <c r="BE19">
        <v>1421</v>
      </c>
      <c r="BF19">
        <v>131</v>
      </c>
      <c r="BG19">
        <v>390351053003</v>
      </c>
      <c r="BH19">
        <v>1840</v>
      </c>
      <c r="BI19">
        <v>172650</v>
      </c>
      <c r="BJ19">
        <v>719</v>
      </c>
      <c r="BK19">
        <v>369</v>
      </c>
      <c r="BL19">
        <v>350</v>
      </c>
      <c r="BM19">
        <v>28.8</v>
      </c>
      <c r="BN19">
        <v>107</v>
      </c>
      <c r="BO19">
        <v>26</v>
      </c>
      <c r="BP19">
        <v>12</v>
      </c>
      <c r="BQ19">
        <v>54</v>
      </c>
      <c r="BR19">
        <v>0</v>
      </c>
      <c r="BS19">
        <v>10</v>
      </c>
      <c r="BT19">
        <v>0</v>
      </c>
      <c r="BU19">
        <v>31</v>
      </c>
      <c r="BV19">
        <v>121</v>
      </c>
      <c r="BW19">
        <v>28</v>
      </c>
      <c r="BX19">
        <v>19</v>
      </c>
      <c r="BY19">
        <v>8</v>
      </c>
      <c r="BZ19">
        <v>85</v>
      </c>
      <c r="CA19">
        <v>43</v>
      </c>
      <c r="CB19">
        <v>86</v>
      </c>
      <c r="CC19">
        <v>10</v>
      </c>
      <c r="CD19">
        <v>25</v>
      </c>
      <c r="CE19">
        <v>0</v>
      </c>
      <c r="CF19">
        <v>0</v>
      </c>
      <c r="CG19">
        <v>27</v>
      </c>
      <c r="CH19">
        <v>17</v>
      </c>
      <c r="CI19">
        <v>10</v>
      </c>
      <c r="CJ19">
        <v>0</v>
      </c>
      <c r="CK19">
        <v>199</v>
      </c>
      <c r="CL19">
        <v>54</v>
      </c>
      <c r="CM19">
        <v>145</v>
      </c>
      <c r="CN19">
        <v>432</v>
      </c>
      <c r="CO19">
        <v>8</v>
      </c>
      <c r="CP19">
        <v>0</v>
      </c>
      <c r="CQ19">
        <v>0</v>
      </c>
      <c r="CR19">
        <v>55</v>
      </c>
      <c r="CS19">
        <v>79</v>
      </c>
      <c r="CT19">
        <v>262</v>
      </c>
      <c r="CU19">
        <v>479</v>
      </c>
      <c r="CV19">
        <v>171</v>
      </c>
      <c r="CW19">
        <v>105</v>
      </c>
      <c r="CX19">
        <v>56</v>
      </c>
      <c r="CY19">
        <v>13</v>
      </c>
      <c r="CZ19">
        <v>113</v>
      </c>
      <c r="DA19">
        <v>11</v>
      </c>
      <c r="DB19">
        <v>10</v>
      </c>
      <c r="DC19">
        <v>0</v>
      </c>
      <c r="DD19">
        <v>0</v>
      </c>
      <c r="DE19">
        <v>0</v>
      </c>
      <c r="DF19">
        <v>25063</v>
      </c>
      <c r="DG19">
        <v>2.36</v>
      </c>
      <c r="DH19">
        <v>67</v>
      </c>
      <c r="DI19">
        <v>431</v>
      </c>
      <c r="DJ19">
        <v>305</v>
      </c>
      <c r="DK19">
        <v>126</v>
      </c>
      <c r="DL19">
        <v>140</v>
      </c>
      <c r="DM19">
        <f t="shared" si="0"/>
        <v>0</v>
      </c>
      <c r="DN19">
        <f t="shared" si="1"/>
        <v>0</v>
      </c>
      <c r="DO19">
        <f t="shared" si="2"/>
        <v>0</v>
      </c>
      <c r="DP19">
        <f t="shared" si="3"/>
        <v>0</v>
      </c>
      <c r="DQ19">
        <f t="shared" si="4"/>
        <v>1</v>
      </c>
      <c r="DR19">
        <f t="shared" si="5"/>
        <v>1</v>
      </c>
      <c r="DS19">
        <f t="shared" si="6"/>
        <v>0</v>
      </c>
      <c r="DT19">
        <f t="shared" si="7"/>
        <v>0</v>
      </c>
      <c r="DU19">
        <f t="shared" si="8"/>
        <v>0</v>
      </c>
      <c r="DV19">
        <f t="shared" si="9"/>
        <v>0</v>
      </c>
      <c r="DW19">
        <f t="shared" si="10"/>
        <v>1</v>
      </c>
    </row>
    <row r="20" spans="1:127" x14ac:dyDescent="0.25">
      <c r="A20">
        <v>20154027226</v>
      </c>
      <c r="B20">
        <v>12747</v>
      </c>
      <c r="C20" t="s">
        <v>219</v>
      </c>
      <c r="D20">
        <v>99.989999999999895</v>
      </c>
      <c r="E20">
        <v>20150924</v>
      </c>
      <c r="F20" t="s">
        <v>653</v>
      </c>
      <c r="G20">
        <v>3273</v>
      </c>
      <c r="H20">
        <v>0</v>
      </c>
      <c r="I20" t="s">
        <v>67</v>
      </c>
      <c r="J20">
        <v>12</v>
      </c>
      <c r="K20" t="s">
        <v>41</v>
      </c>
      <c r="L20" t="s">
        <v>69</v>
      </c>
      <c r="M20" t="s">
        <v>11</v>
      </c>
      <c r="N20" t="s">
        <v>43</v>
      </c>
      <c r="O20" t="s">
        <v>71</v>
      </c>
      <c r="P20" t="s">
        <v>45</v>
      </c>
      <c r="Q20" t="s">
        <v>46</v>
      </c>
      <c r="R20" t="s">
        <v>145</v>
      </c>
      <c r="S20" t="s">
        <v>98</v>
      </c>
      <c r="T20" t="s">
        <v>654</v>
      </c>
      <c r="U20" t="s">
        <v>73</v>
      </c>
      <c r="V20" t="s">
        <v>51</v>
      </c>
      <c r="W20" t="s">
        <v>50</v>
      </c>
      <c r="X20">
        <v>56</v>
      </c>
      <c r="Y20" t="s">
        <v>60</v>
      </c>
      <c r="Z20" t="s">
        <v>85</v>
      </c>
      <c r="AA20" t="s">
        <v>54</v>
      </c>
      <c r="AB20" t="s">
        <v>11</v>
      </c>
      <c r="AC20" t="s">
        <v>86</v>
      </c>
      <c r="AD20" t="s">
        <v>56</v>
      </c>
      <c r="AE20" t="s">
        <v>54</v>
      </c>
      <c r="AF20" t="s">
        <v>96</v>
      </c>
      <c r="AG20" t="s">
        <v>89</v>
      </c>
      <c r="AH20">
        <v>52</v>
      </c>
      <c r="AI20" t="s">
        <v>52</v>
      </c>
      <c r="AJ20" t="s">
        <v>76</v>
      </c>
      <c r="AK20" t="s">
        <v>51</v>
      </c>
      <c r="AL20" t="s">
        <v>54</v>
      </c>
      <c r="AM20" t="s">
        <v>11</v>
      </c>
      <c r="AN20" t="s">
        <v>61</v>
      </c>
      <c r="AO20" t="s">
        <v>62</v>
      </c>
      <c r="AP20" t="s">
        <v>655</v>
      </c>
      <c r="AQ20" t="s">
        <v>151</v>
      </c>
      <c r="AR20">
        <v>0</v>
      </c>
      <c r="AS20">
        <v>0</v>
      </c>
      <c r="AT20">
        <v>1</v>
      </c>
      <c r="AU20">
        <v>0</v>
      </c>
      <c r="AV20" t="s">
        <v>11</v>
      </c>
      <c r="AW20">
        <v>12</v>
      </c>
      <c r="AX20" t="s">
        <v>64</v>
      </c>
      <c r="AY20">
        <v>1</v>
      </c>
      <c r="AZ20" t="s">
        <v>90</v>
      </c>
      <c r="BA20">
        <v>41.464880000000001</v>
      </c>
      <c r="BB20">
        <v>-81.687213</v>
      </c>
      <c r="BC20">
        <v>2015</v>
      </c>
      <c r="BD20">
        <v>9</v>
      </c>
      <c r="BE20">
        <v>1498</v>
      </c>
      <c r="BF20">
        <v>121</v>
      </c>
      <c r="BG20">
        <v>390351048001</v>
      </c>
      <c r="BH20">
        <v>1831</v>
      </c>
      <c r="BI20">
        <v>2709176</v>
      </c>
      <c r="BJ20">
        <v>536</v>
      </c>
      <c r="BK20">
        <v>261</v>
      </c>
      <c r="BL20">
        <v>275</v>
      </c>
      <c r="BM20">
        <v>37.299999999999898</v>
      </c>
      <c r="BN20">
        <v>28</v>
      </c>
      <c r="BO20">
        <v>68</v>
      </c>
      <c r="BP20">
        <v>29</v>
      </c>
      <c r="BQ20">
        <v>6</v>
      </c>
      <c r="BR20">
        <v>4</v>
      </c>
      <c r="BS20">
        <v>9</v>
      </c>
      <c r="BT20">
        <v>6</v>
      </c>
      <c r="BU20">
        <v>34</v>
      </c>
      <c r="BV20">
        <v>44</v>
      </c>
      <c r="BW20">
        <v>12</v>
      </c>
      <c r="BX20">
        <v>40</v>
      </c>
      <c r="BY20">
        <v>61</v>
      </c>
      <c r="BZ20">
        <v>33</v>
      </c>
      <c r="CA20">
        <v>67</v>
      </c>
      <c r="CB20">
        <v>34</v>
      </c>
      <c r="CC20">
        <v>5</v>
      </c>
      <c r="CD20">
        <v>0</v>
      </c>
      <c r="CE20">
        <v>17</v>
      </c>
      <c r="CF20">
        <v>0</v>
      </c>
      <c r="CG20">
        <v>12</v>
      </c>
      <c r="CH20">
        <v>4</v>
      </c>
      <c r="CI20">
        <v>9</v>
      </c>
      <c r="CJ20">
        <v>14</v>
      </c>
      <c r="CK20">
        <v>131</v>
      </c>
      <c r="CL20">
        <v>56</v>
      </c>
      <c r="CM20">
        <v>76</v>
      </c>
      <c r="CN20">
        <v>419</v>
      </c>
      <c r="CO20">
        <v>0</v>
      </c>
      <c r="CP20">
        <v>0</v>
      </c>
      <c r="CQ20">
        <v>0</v>
      </c>
      <c r="CR20">
        <v>0</v>
      </c>
      <c r="CS20">
        <v>41</v>
      </c>
      <c r="CT20">
        <v>80</v>
      </c>
      <c r="CU20">
        <v>352</v>
      </c>
      <c r="CV20">
        <v>87</v>
      </c>
      <c r="CW20">
        <v>87</v>
      </c>
      <c r="CX20">
        <v>46</v>
      </c>
      <c r="CY20">
        <v>0</v>
      </c>
      <c r="CZ20">
        <v>52</v>
      </c>
      <c r="DA20">
        <v>4</v>
      </c>
      <c r="DB20">
        <v>41</v>
      </c>
      <c r="DC20">
        <v>12</v>
      </c>
      <c r="DD20">
        <v>18</v>
      </c>
      <c r="DE20">
        <v>5</v>
      </c>
      <c r="DF20">
        <v>30757</v>
      </c>
      <c r="DG20">
        <v>2.3199999999999998</v>
      </c>
      <c r="DH20">
        <v>59</v>
      </c>
      <c r="DI20">
        <v>311</v>
      </c>
      <c r="DJ20">
        <v>231</v>
      </c>
      <c r="DK20">
        <v>80</v>
      </c>
      <c r="DL20">
        <v>166</v>
      </c>
      <c r="DM20">
        <f t="shared" si="0"/>
        <v>0</v>
      </c>
      <c r="DN20">
        <f t="shared" si="1"/>
        <v>0</v>
      </c>
      <c r="DO20">
        <f t="shared" si="2"/>
        <v>0</v>
      </c>
      <c r="DP20">
        <f t="shared" si="3"/>
        <v>0</v>
      </c>
      <c r="DQ20">
        <f t="shared" si="4"/>
        <v>1</v>
      </c>
      <c r="DR20">
        <f t="shared" si="5"/>
        <v>1</v>
      </c>
      <c r="DS20">
        <f t="shared" si="6"/>
        <v>0</v>
      </c>
      <c r="DT20">
        <f t="shared" si="7"/>
        <v>0</v>
      </c>
      <c r="DU20">
        <f t="shared" si="8"/>
        <v>0</v>
      </c>
      <c r="DV20">
        <f t="shared" si="9"/>
        <v>0</v>
      </c>
      <c r="DW20">
        <f t="shared" si="10"/>
        <v>1</v>
      </c>
    </row>
    <row r="21" spans="1:127" x14ac:dyDescent="0.25">
      <c r="A21">
        <v>20144041921</v>
      </c>
      <c r="B21">
        <v>11072</v>
      </c>
      <c r="C21" t="s">
        <v>241</v>
      </c>
      <c r="D21">
        <v>4.63</v>
      </c>
      <c r="E21">
        <v>20140918</v>
      </c>
      <c r="F21" t="s">
        <v>202</v>
      </c>
      <c r="G21">
        <v>1887</v>
      </c>
      <c r="H21">
        <v>0</v>
      </c>
      <c r="I21" t="s">
        <v>67</v>
      </c>
      <c r="J21">
        <v>16</v>
      </c>
      <c r="K21" t="s">
        <v>41</v>
      </c>
      <c r="L21" t="s">
        <v>69</v>
      </c>
      <c r="M21" t="s">
        <v>11</v>
      </c>
      <c r="N21" t="s">
        <v>70</v>
      </c>
      <c r="O21" t="s">
        <v>71</v>
      </c>
      <c r="P21" t="s">
        <v>45</v>
      </c>
      <c r="Q21" t="s">
        <v>72</v>
      </c>
      <c r="R21" t="s">
        <v>163</v>
      </c>
      <c r="S21" t="s">
        <v>88</v>
      </c>
      <c r="T21" t="s">
        <v>656</v>
      </c>
      <c r="U21" t="s">
        <v>210</v>
      </c>
      <c r="V21" t="s">
        <v>76</v>
      </c>
      <c r="W21" t="s">
        <v>47</v>
      </c>
      <c r="X21">
        <v>13</v>
      </c>
      <c r="Y21" t="s">
        <v>52</v>
      </c>
      <c r="Z21" t="s">
        <v>85</v>
      </c>
      <c r="AA21" t="s">
        <v>54</v>
      </c>
      <c r="AB21" t="s">
        <v>11</v>
      </c>
      <c r="AC21" t="s">
        <v>55</v>
      </c>
      <c r="AD21" t="s">
        <v>56</v>
      </c>
      <c r="AE21" t="s">
        <v>54</v>
      </c>
      <c r="AF21" t="s">
        <v>149</v>
      </c>
      <c r="AG21" t="s">
        <v>89</v>
      </c>
      <c r="AH21" t="s">
        <v>11</v>
      </c>
      <c r="AI21" t="s">
        <v>11</v>
      </c>
      <c r="AJ21" t="s">
        <v>50</v>
      </c>
      <c r="AK21" t="s">
        <v>51</v>
      </c>
      <c r="AL21">
        <v>0</v>
      </c>
      <c r="AM21" t="s">
        <v>11</v>
      </c>
      <c r="AN21" t="s">
        <v>61</v>
      </c>
      <c r="AO21" t="s">
        <v>62</v>
      </c>
      <c r="AP21" t="s">
        <v>657</v>
      </c>
      <c r="AQ21" t="s">
        <v>63</v>
      </c>
      <c r="AR21">
        <v>0</v>
      </c>
      <c r="AS21">
        <v>0</v>
      </c>
      <c r="AT21">
        <v>0</v>
      </c>
      <c r="AU21">
        <v>0</v>
      </c>
      <c r="AV21" t="s">
        <v>11</v>
      </c>
      <c r="AW21">
        <v>12</v>
      </c>
      <c r="AX21" t="s">
        <v>64</v>
      </c>
      <c r="AY21">
        <v>1</v>
      </c>
      <c r="AZ21" t="s">
        <v>1</v>
      </c>
      <c r="BA21">
        <v>41.483210999999898</v>
      </c>
      <c r="BB21">
        <v>-81.710436999999899</v>
      </c>
      <c r="BC21">
        <v>2014</v>
      </c>
      <c r="BD21">
        <v>9</v>
      </c>
      <c r="BE21">
        <v>2412</v>
      </c>
      <c r="BF21">
        <v>104</v>
      </c>
      <c r="BG21">
        <v>390351036023</v>
      </c>
      <c r="BH21">
        <v>1124</v>
      </c>
      <c r="BI21">
        <v>291619</v>
      </c>
      <c r="BJ21">
        <v>871</v>
      </c>
      <c r="BK21">
        <v>558</v>
      </c>
      <c r="BL21">
        <v>313</v>
      </c>
      <c r="BM21">
        <v>32.5</v>
      </c>
      <c r="BN21">
        <v>29</v>
      </c>
      <c r="BO21">
        <v>20</v>
      </c>
      <c r="BP21">
        <v>0</v>
      </c>
      <c r="BQ21">
        <v>0</v>
      </c>
      <c r="BR21">
        <v>0</v>
      </c>
      <c r="BS21">
        <v>6</v>
      </c>
      <c r="BT21">
        <v>0</v>
      </c>
      <c r="BU21">
        <v>86</v>
      </c>
      <c r="BV21">
        <v>212</v>
      </c>
      <c r="BW21">
        <v>119</v>
      </c>
      <c r="BX21">
        <v>51</v>
      </c>
      <c r="BY21">
        <v>42</v>
      </c>
      <c r="BZ21">
        <v>63</v>
      </c>
      <c r="CA21">
        <v>40</v>
      </c>
      <c r="CB21">
        <v>44</v>
      </c>
      <c r="CC21">
        <v>21</v>
      </c>
      <c r="CD21">
        <v>65</v>
      </c>
      <c r="CE21">
        <v>0</v>
      </c>
      <c r="CF21">
        <v>33</v>
      </c>
      <c r="CG21">
        <v>5</v>
      </c>
      <c r="CH21">
        <v>10</v>
      </c>
      <c r="CI21">
        <v>13</v>
      </c>
      <c r="CJ21">
        <v>12</v>
      </c>
      <c r="CK21">
        <v>49</v>
      </c>
      <c r="CL21">
        <v>73</v>
      </c>
      <c r="CM21">
        <v>143</v>
      </c>
      <c r="CN21">
        <v>715</v>
      </c>
      <c r="CO21">
        <v>0</v>
      </c>
      <c r="CP21">
        <v>5</v>
      </c>
      <c r="CQ21">
        <v>0</v>
      </c>
      <c r="CR21">
        <v>0</v>
      </c>
      <c r="CS21">
        <v>8</v>
      </c>
      <c r="CT21">
        <v>31</v>
      </c>
      <c r="CU21">
        <v>730</v>
      </c>
      <c r="CV21">
        <v>57</v>
      </c>
      <c r="CW21">
        <v>108</v>
      </c>
      <c r="CX21">
        <v>3</v>
      </c>
      <c r="CY21">
        <v>19</v>
      </c>
      <c r="CZ21">
        <v>109</v>
      </c>
      <c r="DA21">
        <v>40</v>
      </c>
      <c r="DB21">
        <v>227</v>
      </c>
      <c r="DC21">
        <v>133</v>
      </c>
      <c r="DD21">
        <v>34</v>
      </c>
      <c r="DE21">
        <v>0</v>
      </c>
      <c r="DF21">
        <v>52679</v>
      </c>
      <c r="DG21">
        <v>1.91</v>
      </c>
      <c r="DH21">
        <v>51</v>
      </c>
      <c r="DI21">
        <v>508</v>
      </c>
      <c r="DJ21">
        <v>456</v>
      </c>
      <c r="DK21">
        <v>52</v>
      </c>
      <c r="DL21">
        <v>152</v>
      </c>
      <c r="DM21">
        <f t="shared" si="0"/>
        <v>0</v>
      </c>
      <c r="DN21">
        <f t="shared" si="1"/>
        <v>0</v>
      </c>
      <c r="DO21">
        <f t="shared" si="2"/>
        <v>0</v>
      </c>
      <c r="DP21">
        <f t="shared" si="3"/>
        <v>1</v>
      </c>
      <c r="DQ21">
        <f t="shared" si="4"/>
        <v>0</v>
      </c>
      <c r="DR21">
        <f t="shared" si="5"/>
        <v>1</v>
      </c>
      <c r="DS21">
        <f t="shared" si="6"/>
        <v>0</v>
      </c>
      <c r="DT21">
        <f t="shared" si="7"/>
        <v>0</v>
      </c>
      <c r="DU21">
        <f t="shared" si="8"/>
        <v>0</v>
      </c>
      <c r="DV21">
        <f t="shared" si="9"/>
        <v>1</v>
      </c>
      <c r="DW21">
        <f t="shared" si="10"/>
        <v>0</v>
      </c>
    </row>
    <row r="22" spans="1:127" x14ac:dyDescent="0.25">
      <c r="A22">
        <v>20128014648</v>
      </c>
      <c r="B22">
        <v>282</v>
      </c>
      <c r="C22" t="s">
        <v>127</v>
      </c>
      <c r="D22">
        <v>14.59</v>
      </c>
      <c r="E22">
        <v>20120108</v>
      </c>
      <c r="F22" t="s">
        <v>128</v>
      </c>
      <c r="G22" t="s">
        <v>196</v>
      </c>
      <c r="H22">
        <v>0</v>
      </c>
      <c r="I22" t="s">
        <v>161</v>
      </c>
      <c r="J22">
        <v>16</v>
      </c>
      <c r="K22" t="s">
        <v>41</v>
      </c>
      <c r="L22" t="s">
        <v>69</v>
      </c>
      <c r="M22" t="s">
        <v>11</v>
      </c>
      <c r="N22" t="s">
        <v>43</v>
      </c>
      <c r="O22" t="s">
        <v>71</v>
      </c>
      <c r="P22" t="s">
        <v>45</v>
      </c>
      <c r="Q22" t="s">
        <v>94</v>
      </c>
      <c r="R22" t="s">
        <v>163</v>
      </c>
      <c r="S22" t="s">
        <v>88</v>
      </c>
      <c r="T22" t="s">
        <v>658</v>
      </c>
      <c r="U22" t="s">
        <v>150</v>
      </c>
      <c r="V22" t="s">
        <v>51</v>
      </c>
      <c r="W22" t="s">
        <v>76</v>
      </c>
      <c r="X22">
        <v>0</v>
      </c>
      <c r="Y22" t="s">
        <v>11</v>
      </c>
      <c r="Z22" t="s">
        <v>74</v>
      </c>
      <c r="AA22">
        <v>0</v>
      </c>
      <c r="AB22" t="s">
        <v>11</v>
      </c>
      <c r="AC22" t="s">
        <v>75</v>
      </c>
      <c r="AD22" t="s">
        <v>111</v>
      </c>
      <c r="AE22" t="s">
        <v>47</v>
      </c>
      <c r="AF22" t="s">
        <v>47</v>
      </c>
      <c r="AG22" t="s">
        <v>73</v>
      </c>
      <c r="AH22">
        <v>18</v>
      </c>
      <c r="AI22" t="s">
        <v>60</v>
      </c>
      <c r="AJ22" t="s">
        <v>76</v>
      </c>
      <c r="AK22" t="s">
        <v>77</v>
      </c>
      <c r="AL22" t="s">
        <v>54</v>
      </c>
      <c r="AM22" t="s">
        <v>11</v>
      </c>
      <c r="AN22" t="s">
        <v>61</v>
      </c>
      <c r="AO22" t="s">
        <v>62</v>
      </c>
      <c r="AP22" t="s">
        <v>659</v>
      </c>
      <c r="AQ22" t="s">
        <v>63</v>
      </c>
      <c r="AR22">
        <v>0</v>
      </c>
      <c r="AS22">
        <v>0</v>
      </c>
      <c r="AT22">
        <v>1</v>
      </c>
      <c r="AU22">
        <v>1</v>
      </c>
      <c r="AV22" t="s">
        <v>11</v>
      </c>
      <c r="AW22">
        <v>12</v>
      </c>
      <c r="AX22" t="s">
        <v>64</v>
      </c>
      <c r="AY22">
        <v>1</v>
      </c>
      <c r="AZ22" t="s">
        <v>90</v>
      </c>
      <c r="BA22">
        <v>41.477179999999898</v>
      </c>
      <c r="BB22">
        <v>-81.722381999999897</v>
      </c>
      <c r="BC22">
        <v>2012</v>
      </c>
      <c r="BD22">
        <v>1</v>
      </c>
      <c r="BE22">
        <v>2806</v>
      </c>
      <c r="BF22">
        <v>97</v>
      </c>
      <c r="BG22">
        <v>390351035001</v>
      </c>
      <c r="BH22">
        <v>302</v>
      </c>
      <c r="BI22">
        <v>674153</v>
      </c>
      <c r="BJ22">
        <v>1719</v>
      </c>
      <c r="BK22">
        <v>849</v>
      </c>
      <c r="BL22">
        <v>870</v>
      </c>
      <c r="BM22">
        <v>32</v>
      </c>
      <c r="BN22">
        <v>133</v>
      </c>
      <c r="BO22">
        <v>137</v>
      </c>
      <c r="BP22">
        <v>233</v>
      </c>
      <c r="BQ22">
        <v>42</v>
      </c>
      <c r="BR22">
        <v>9</v>
      </c>
      <c r="BS22">
        <v>37</v>
      </c>
      <c r="BT22">
        <v>13</v>
      </c>
      <c r="BU22">
        <v>49</v>
      </c>
      <c r="BV22">
        <v>116</v>
      </c>
      <c r="BW22">
        <v>265</v>
      </c>
      <c r="BX22">
        <v>113</v>
      </c>
      <c r="BY22">
        <v>63</v>
      </c>
      <c r="BZ22">
        <v>88</v>
      </c>
      <c r="CA22">
        <v>155</v>
      </c>
      <c r="CB22">
        <v>59</v>
      </c>
      <c r="CC22">
        <v>3</v>
      </c>
      <c r="CD22">
        <v>55</v>
      </c>
      <c r="CE22">
        <v>43</v>
      </c>
      <c r="CF22">
        <v>42</v>
      </c>
      <c r="CG22">
        <v>22</v>
      </c>
      <c r="CH22">
        <v>34</v>
      </c>
      <c r="CI22">
        <v>4</v>
      </c>
      <c r="CJ22">
        <v>4</v>
      </c>
      <c r="CK22">
        <v>545</v>
      </c>
      <c r="CL22">
        <v>149</v>
      </c>
      <c r="CM22">
        <v>319</v>
      </c>
      <c r="CN22">
        <v>1168</v>
      </c>
      <c r="CO22">
        <v>13</v>
      </c>
      <c r="CP22">
        <v>0</v>
      </c>
      <c r="CQ22">
        <v>0</v>
      </c>
      <c r="CR22">
        <v>204</v>
      </c>
      <c r="CS22">
        <v>15</v>
      </c>
      <c r="CT22">
        <v>686</v>
      </c>
      <c r="CU22">
        <v>1066</v>
      </c>
      <c r="CV22">
        <v>275</v>
      </c>
      <c r="CW22">
        <v>325</v>
      </c>
      <c r="CX22">
        <v>63</v>
      </c>
      <c r="CY22">
        <v>8</v>
      </c>
      <c r="CZ22">
        <v>164</v>
      </c>
      <c r="DA22">
        <v>37</v>
      </c>
      <c r="DB22">
        <v>137</v>
      </c>
      <c r="DC22">
        <v>39</v>
      </c>
      <c r="DD22">
        <v>0</v>
      </c>
      <c r="DE22">
        <v>18</v>
      </c>
      <c r="DF22">
        <v>27196</v>
      </c>
      <c r="DG22">
        <v>2.48</v>
      </c>
      <c r="DH22">
        <v>150</v>
      </c>
      <c r="DI22">
        <v>882</v>
      </c>
      <c r="DJ22">
        <v>693</v>
      </c>
      <c r="DK22">
        <v>189</v>
      </c>
      <c r="DL22">
        <v>284</v>
      </c>
      <c r="DM22">
        <f t="shared" si="0"/>
        <v>0</v>
      </c>
      <c r="DN22">
        <f t="shared" si="1"/>
        <v>1</v>
      </c>
      <c r="DO22">
        <f t="shared" si="2"/>
        <v>0</v>
      </c>
      <c r="DP22">
        <f t="shared" si="3"/>
        <v>0</v>
      </c>
      <c r="DQ22">
        <f t="shared" si="4"/>
        <v>0</v>
      </c>
      <c r="DR22">
        <f t="shared" si="5"/>
        <v>1</v>
      </c>
      <c r="DS22">
        <f t="shared" si="6"/>
        <v>0</v>
      </c>
      <c r="DT22">
        <f t="shared" si="7"/>
        <v>1</v>
      </c>
      <c r="DU22">
        <f t="shared" si="8"/>
        <v>0</v>
      </c>
      <c r="DV22">
        <f t="shared" si="9"/>
        <v>0</v>
      </c>
      <c r="DW22">
        <f t="shared" si="10"/>
        <v>0</v>
      </c>
    </row>
    <row r="23" spans="1:127" x14ac:dyDescent="0.25">
      <c r="A23">
        <v>20128014677</v>
      </c>
      <c r="B23">
        <v>374</v>
      </c>
      <c r="C23" t="s">
        <v>401</v>
      </c>
      <c r="D23">
        <v>0.53</v>
      </c>
      <c r="E23">
        <v>20120111</v>
      </c>
      <c r="F23" t="s">
        <v>402</v>
      </c>
      <c r="G23" t="s">
        <v>178</v>
      </c>
      <c r="H23">
        <v>0</v>
      </c>
      <c r="I23" t="s">
        <v>82</v>
      </c>
      <c r="J23">
        <v>13</v>
      </c>
      <c r="K23" t="s">
        <v>41</v>
      </c>
      <c r="L23" t="s">
        <v>69</v>
      </c>
      <c r="M23" t="s">
        <v>11</v>
      </c>
      <c r="N23" t="s">
        <v>70</v>
      </c>
      <c r="O23" t="s">
        <v>71</v>
      </c>
      <c r="P23" t="s">
        <v>45</v>
      </c>
      <c r="Q23" t="s">
        <v>46</v>
      </c>
      <c r="R23" t="s">
        <v>54</v>
      </c>
      <c r="S23" t="s">
        <v>96</v>
      </c>
      <c r="T23" t="s">
        <v>660</v>
      </c>
      <c r="U23" t="s">
        <v>49</v>
      </c>
      <c r="V23" t="s">
        <v>50</v>
      </c>
      <c r="W23" t="s">
        <v>76</v>
      </c>
      <c r="X23">
        <v>47</v>
      </c>
      <c r="Y23" t="s">
        <v>52</v>
      </c>
      <c r="Z23" t="s">
        <v>85</v>
      </c>
      <c r="AA23" t="s">
        <v>54</v>
      </c>
      <c r="AB23" t="s">
        <v>11</v>
      </c>
      <c r="AC23" t="s">
        <v>75</v>
      </c>
      <c r="AD23" t="s">
        <v>56</v>
      </c>
      <c r="AE23" t="s">
        <v>83</v>
      </c>
      <c r="AF23" t="s">
        <v>84</v>
      </c>
      <c r="AG23" t="s">
        <v>73</v>
      </c>
      <c r="AH23" t="s">
        <v>11</v>
      </c>
      <c r="AI23" t="s">
        <v>11</v>
      </c>
      <c r="AJ23" t="s">
        <v>50</v>
      </c>
      <c r="AK23" t="s">
        <v>76</v>
      </c>
      <c r="AL23">
        <v>0</v>
      </c>
      <c r="AM23" t="s">
        <v>11</v>
      </c>
      <c r="AN23" t="s">
        <v>61</v>
      </c>
      <c r="AO23" t="s">
        <v>62</v>
      </c>
      <c r="AP23" t="s">
        <v>661</v>
      </c>
      <c r="AQ23" t="s">
        <v>63</v>
      </c>
      <c r="AR23">
        <v>0</v>
      </c>
      <c r="AS23">
        <v>0</v>
      </c>
      <c r="AT23">
        <v>0</v>
      </c>
      <c r="AU23">
        <v>0</v>
      </c>
      <c r="AV23" t="s">
        <v>11</v>
      </c>
      <c r="AW23">
        <v>12</v>
      </c>
      <c r="AX23" t="s">
        <v>64</v>
      </c>
      <c r="AY23">
        <v>1</v>
      </c>
      <c r="AZ23" t="s">
        <v>90</v>
      </c>
      <c r="BA23">
        <v>41.499156999999897</v>
      </c>
      <c r="BB23">
        <v>-81.674071999999896</v>
      </c>
      <c r="BC23">
        <v>2012</v>
      </c>
      <c r="BD23">
        <v>1</v>
      </c>
      <c r="BE23">
        <v>2810</v>
      </c>
      <c r="BF23">
        <v>1</v>
      </c>
      <c r="BG23">
        <v>390351077012</v>
      </c>
      <c r="BH23">
        <v>748</v>
      </c>
      <c r="BI23">
        <v>224228</v>
      </c>
      <c r="BJ23">
        <v>521</v>
      </c>
      <c r="BK23">
        <v>333</v>
      </c>
      <c r="BL23">
        <v>188</v>
      </c>
      <c r="BM23">
        <v>22.3</v>
      </c>
      <c r="BN23">
        <v>30</v>
      </c>
      <c r="BO23">
        <v>7</v>
      </c>
      <c r="BP23">
        <v>0</v>
      </c>
      <c r="BQ23">
        <v>0</v>
      </c>
      <c r="BR23">
        <v>111</v>
      </c>
      <c r="BS23">
        <v>62</v>
      </c>
      <c r="BT23">
        <v>32</v>
      </c>
      <c r="BU23">
        <v>130</v>
      </c>
      <c r="BV23">
        <v>50</v>
      </c>
      <c r="BW23">
        <v>20</v>
      </c>
      <c r="BX23">
        <v>18</v>
      </c>
      <c r="BY23">
        <v>10</v>
      </c>
      <c r="BZ23">
        <v>4</v>
      </c>
      <c r="CA23">
        <v>41</v>
      </c>
      <c r="CB23">
        <v>0</v>
      </c>
      <c r="CC23">
        <v>6</v>
      </c>
      <c r="CD23">
        <v>0</v>
      </c>
      <c r="CE23">
        <v>0</v>
      </c>
      <c r="CF23">
        <v>0</v>
      </c>
      <c r="CG23">
        <v>0</v>
      </c>
      <c r="CH23">
        <v>0</v>
      </c>
      <c r="CI23">
        <v>0</v>
      </c>
      <c r="CJ23">
        <v>0</v>
      </c>
      <c r="CK23">
        <v>37</v>
      </c>
      <c r="CL23">
        <v>0</v>
      </c>
      <c r="CM23">
        <v>140</v>
      </c>
      <c r="CN23">
        <v>277</v>
      </c>
      <c r="CO23">
        <v>8</v>
      </c>
      <c r="CP23">
        <v>8</v>
      </c>
      <c r="CQ23">
        <v>14</v>
      </c>
      <c r="CR23">
        <v>0</v>
      </c>
      <c r="CS23">
        <v>74</v>
      </c>
      <c r="CT23">
        <v>0</v>
      </c>
      <c r="CU23">
        <v>149</v>
      </c>
      <c r="CV23">
        <v>0</v>
      </c>
      <c r="CW23">
        <v>22</v>
      </c>
      <c r="CX23">
        <v>34</v>
      </c>
      <c r="CY23">
        <v>0</v>
      </c>
      <c r="CZ23">
        <v>14</v>
      </c>
      <c r="DA23">
        <v>26</v>
      </c>
      <c r="DB23">
        <v>37</v>
      </c>
      <c r="DC23">
        <v>10</v>
      </c>
      <c r="DD23">
        <v>6</v>
      </c>
      <c r="DE23">
        <v>0</v>
      </c>
      <c r="DF23">
        <v>17379</v>
      </c>
      <c r="DG23">
        <v>2.04</v>
      </c>
      <c r="DH23">
        <v>90</v>
      </c>
      <c r="DI23">
        <v>304</v>
      </c>
      <c r="DJ23">
        <v>255</v>
      </c>
      <c r="DK23">
        <v>49</v>
      </c>
      <c r="DL23">
        <v>0</v>
      </c>
      <c r="DM23">
        <f t="shared" si="0"/>
        <v>0</v>
      </c>
      <c r="DN23">
        <f t="shared" si="1"/>
        <v>1</v>
      </c>
      <c r="DO23">
        <f t="shared" si="2"/>
        <v>0</v>
      </c>
      <c r="DP23">
        <f t="shared" si="3"/>
        <v>0</v>
      </c>
      <c r="DQ23">
        <f t="shared" si="4"/>
        <v>0</v>
      </c>
      <c r="DR23">
        <f t="shared" si="5"/>
        <v>1</v>
      </c>
      <c r="DS23">
        <f t="shared" si="6"/>
        <v>0</v>
      </c>
      <c r="DT23">
        <f t="shared" si="7"/>
        <v>1</v>
      </c>
      <c r="DU23">
        <f t="shared" si="8"/>
        <v>0</v>
      </c>
      <c r="DV23">
        <f t="shared" si="9"/>
        <v>0</v>
      </c>
      <c r="DW23">
        <f t="shared" si="10"/>
        <v>0</v>
      </c>
    </row>
    <row r="24" spans="1:127" x14ac:dyDescent="0.25">
      <c r="A24">
        <v>20118143648</v>
      </c>
      <c r="B24">
        <v>11204</v>
      </c>
      <c r="C24" t="s">
        <v>254</v>
      </c>
      <c r="D24">
        <v>0.18</v>
      </c>
      <c r="E24">
        <v>20110926</v>
      </c>
      <c r="F24" t="s">
        <v>255</v>
      </c>
      <c r="G24" t="s">
        <v>662</v>
      </c>
      <c r="H24">
        <v>0</v>
      </c>
      <c r="I24" t="s">
        <v>40</v>
      </c>
      <c r="J24">
        <v>13</v>
      </c>
      <c r="K24" t="s">
        <v>41</v>
      </c>
      <c r="L24" t="s">
        <v>69</v>
      </c>
      <c r="M24" t="s">
        <v>11</v>
      </c>
      <c r="N24" t="s">
        <v>43</v>
      </c>
      <c r="O24" t="s">
        <v>71</v>
      </c>
      <c r="P24" t="s">
        <v>45</v>
      </c>
      <c r="Q24" t="s">
        <v>94</v>
      </c>
      <c r="R24" t="s">
        <v>95</v>
      </c>
      <c r="S24" t="s">
        <v>48</v>
      </c>
      <c r="T24" t="s">
        <v>663</v>
      </c>
      <c r="U24" t="s">
        <v>89</v>
      </c>
      <c r="V24" t="s">
        <v>51</v>
      </c>
      <c r="W24" t="s">
        <v>50</v>
      </c>
      <c r="X24">
        <v>0</v>
      </c>
      <c r="Y24" t="s">
        <v>60</v>
      </c>
      <c r="Z24" t="s">
        <v>120</v>
      </c>
      <c r="AA24">
        <v>0</v>
      </c>
      <c r="AB24" t="s">
        <v>11</v>
      </c>
      <c r="AC24" t="s">
        <v>86</v>
      </c>
      <c r="AD24" t="s">
        <v>56</v>
      </c>
      <c r="AE24" t="s">
        <v>57</v>
      </c>
      <c r="AF24" t="s">
        <v>122</v>
      </c>
      <c r="AG24" t="s">
        <v>73</v>
      </c>
      <c r="AH24">
        <v>19</v>
      </c>
      <c r="AI24" t="s">
        <v>52</v>
      </c>
      <c r="AJ24" t="s">
        <v>77</v>
      </c>
      <c r="AK24" t="s">
        <v>76</v>
      </c>
      <c r="AL24" t="s">
        <v>54</v>
      </c>
      <c r="AM24" t="s">
        <v>11</v>
      </c>
      <c r="AN24" t="s">
        <v>61</v>
      </c>
      <c r="AO24" t="s">
        <v>62</v>
      </c>
      <c r="AP24" t="s">
        <v>664</v>
      </c>
      <c r="AQ24" t="s">
        <v>63</v>
      </c>
      <c r="AR24">
        <v>0</v>
      </c>
      <c r="AS24">
        <v>0</v>
      </c>
      <c r="AT24">
        <v>1</v>
      </c>
      <c r="AU24">
        <v>0</v>
      </c>
      <c r="AV24" t="s">
        <v>11</v>
      </c>
      <c r="AW24">
        <v>12</v>
      </c>
      <c r="AX24" t="s">
        <v>64</v>
      </c>
      <c r="AY24">
        <v>1</v>
      </c>
      <c r="AZ24" t="s">
        <v>90</v>
      </c>
      <c r="BA24">
        <v>41.458294000000002</v>
      </c>
      <c r="BB24">
        <v>-81.716358999999898</v>
      </c>
      <c r="BC24">
        <v>2011</v>
      </c>
      <c r="BD24">
        <v>9</v>
      </c>
      <c r="BE24">
        <v>2897</v>
      </c>
      <c r="BF24">
        <v>132</v>
      </c>
      <c r="BG24">
        <v>390351053004</v>
      </c>
      <c r="BH24">
        <v>1779</v>
      </c>
      <c r="BI24">
        <v>139608</v>
      </c>
      <c r="BJ24">
        <v>1142</v>
      </c>
      <c r="BK24">
        <v>574</v>
      </c>
      <c r="BL24">
        <v>568</v>
      </c>
      <c r="BM24">
        <v>34.5</v>
      </c>
      <c r="BN24">
        <v>103</v>
      </c>
      <c r="BO24">
        <v>52</v>
      </c>
      <c r="BP24">
        <v>70</v>
      </c>
      <c r="BQ24">
        <v>45</v>
      </c>
      <c r="BR24">
        <v>19</v>
      </c>
      <c r="BS24">
        <v>28</v>
      </c>
      <c r="BT24">
        <v>9</v>
      </c>
      <c r="BU24">
        <v>0</v>
      </c>
      <c r="BV24">
        <v>121</v>
      </c>
      <c r="BW24">
        <v>137</v>
      </c>
      <c r="BX24">
        <v>102</v>
      </c>
      <c r="BY24">
        <v>114</v>
      </c>
      <c r="BZ24">
        <v>111</v>
      </c>
      <c r="CA24">
        <v>76</v>
      </c>
      <c r="CB24">
        <v>17</v>
      </c>
      <c r="CC24">
        <v>9</v>
      </c>
      <c r="CD24">
        <v>49</v>
      </c>
      <c r="CE24">
        <v>9</v>
      </c>
      <c r="CF24">
        <v>0</v>
      </c>
      <c r="CG24">
        <v>19</v>
      </c>
      <c r="CH24">
        <v>5</v>
      </c>
      <c r="CI24">
        <v>12</v>
      </c>
      <c r="CJ24">
        <v>35</v>
      </c>
      <c r="CK24">
        <v>270</v>
      </c>
      <c r="CL24">
        <v>80</v>
      </c>
      <c r="CM24">
        <v>229</v>
      </c>
      <c r="CN24">
        <v>728</v>
      </c>
      <c r="CO24">
        <v>0</v>
      </c>
      <c r="CP24">
        <v>0</v>
      </c>
      <c r="CQ24">
        <v>0</v>
      </c>
      <c r="CR24">
        <v>137</v>
      </c>
      <c r="CS24">
        <v>48</v>
      </c>
      <c r="CT24">
        <v>497</v>
      </c>
      <c r="CU24">
        <v>816</v>
      </c>
      <c r="CV24">
        <v>360</v>
      </c>
      <c r="CW24">
        <v>118</v>
      </c>
      <c r="CX24">
        <v>141</v>
      </c>
      <c r="CY24">
        <v>63</v>
      </c>
      <c r="CZ24">
        <v>113</v>
      </c>
      <c r="DA24">
        <v>21</v>
      </c>
      <c r="DB24">
        <v>0</v>
      </c>
      <c r="DC24">
        <v>0</v>
      </c>
      <c r="DD24">
        <v>0</v>
      </c>
      <c r="DE24">
        <v>0</v>
      </c>
      <c r="DF24">
        <v>28427</v>
      </c>
      <c r="DG24">
        <v>3.54</v>
      </c>
      <c r="DH24">
        <v>55</v>
      </c>
      <c r="DI24">
        <v>405</v>
      </c>
      <c r="DJ24">
        <v>323</v>
      </c>
      <c r="DK24">
        <v>82</v>
      </c>
      <c r="DL24">
        <v>87</v>
      </c>
      <c r="DM24">
        <f t="shared" si="0"/>
        <v>1</v>
      </c>
      <c r="DN24">
        <f t="shared" si="1"/>
        <v>0</v>
      </c>
      <c r="DO24">
        <f t="shared" si="2"/>
        <v>0</v>
      </c>
      <c r="DP24">
        <f t="shared" si="3"/>
        <v>0</v>
      </c>
      <c r="DQ24">
        <f t="shared" si="4"/>
        <v>0</v>
      </c>
      <c r="DR24">
        <f t="shared" si="5"/>
        <v>1</v>
      </c>
      <c r="DS24">
        <f t="shared" si="6"/>
        <v>1</v>
      </c>
      <c r="DT24">
        <f t="shared" si="7"/>
        <v>0</v>
      </c>
      <c r="DU24">
        <f t="shared" si="8"/>
        <v>0</v>
      </c>
      <c r="DV24">
        <f t="shared" si="9"/>
        <v>0</v>
      </c>
      <c r="DW24">
        <f t="shared" si="10"/>
        <v>0</v>
      </c>
    </row>
    <row r="25" spans="1:127" x14ac:dyDescent="0.25">
      <c r="A25">
        <v>20144021866</v>
      </c>
      <c r="B25">
        <v>6642</v>
      </c>
      <c r="C25" t="s">
        <v>107</v>
      </c>
      <c r="D25">
        <v>12.1999999999999</v>
      </c>
      <c r="E25">
        <v>20140601</v>
      </c>
      <c r="F25" t="s">
        <v>108</v>
      </c>
      <c r="G25" t="s">
        <v>235</v>
      </c>
      <c r="H25">
        <v>0</v>
      </c>
      <c r="I25" t="s">
        <v>161</v>
      </c>
      <c r="J25">
        <v>19</v>
      </c>
      <c r="K25" t="s">
        <v>41</v>
      </c>
      <c r="L25" t="s">
        <v>69</v>
      </c>
      <c r="M25" t="s">
        <v>11</v>
      </c>
      <c r="N25" t="s">
        <v>43</v>
      </c>
      <c r="O25" t="s">
        <v>71</v>
      </c>
      <c r="P25" t="s">
        <v>45</v>
      </c>
      <c r="Q25" t="s">
        <v>46</v>
      </c>
      <c r="R25" t="s">
        <v>47</v>
      </c>
      <c r="S25" t="s">
        <v>96</v>
      </c>
      <c r="T25" t="s">
        <v>665</v>
      </c>
      <c r="U25" t="s">
        <v>89</v>
      </c>
      <c r="V25" t="s">
        <v>76</v>
      </c>
      <c r="W25" t="s">
        <v>47</v>
      </c>
      <c r="X25" t="s">
        <v>11</v>
      </c>
      <c r="Y25" t="s">
        <v>11</v>
      </c>
      <c r="Z25" t="s">
        <v>85</v>
      </c>
      <c r="AA25">
        <v>0</v>
      </c>
      <c r="AB25" t="s">
        <v>11</v>
      </c>
      <c r="AC25" t="s">
        <v>55</v>
      </c>
      <c r="AD25" t="s">
        <v>111</v>
      </c>
      <c r="AE25" t="s">
        <v>54</v>
      </c>
      <c r="AF25" t="s">
        <v>98</v>
      </c>
      <c r="AG25" t="s">
        <v>73</v>
      </c>
      <c r="AH25">
        <v>22</v>
      </c>
      <c r="AI25" t="s">
        <v>60</v>
      </c>
      <c r="AJ25" t="s">
        <v>76</v>
      </c>
      <c r="AK25" t="s">
        <v>77</v>
      </c>
      <c r="AL25" t="s">
        <v>54</v>
      </c>
      <c r="AM25" t="s">
        <v>11</v>
      </c>
      <c r="AN25" t="s">
        <v>61</v>
      </c>
      <c r="AO25" t="s">
        <v>62</v>
      </c>
      <c r="AP25" t="s">
        <v>666</v>
      </c>
      <c r="AQ25" t="s">
        <v>63</v>
      </c>
      <c r="AR25">
        <v>0</v>
      </c>
      <c r="AS25">
        <v>0</v>
      </c>
      <c r="AT25">
        <v>1</v>
      </c>
      <c r="AU25">
        <v>0</v>
      </c>
      <c r="AV25" t="s">
        <v>11</v>
      </c>
      <c r="AW25">
        <v>12</v>
      </c>
      <c r="AX25" t="s">
        <v>64</v>
      </c>
      <c r="AY25">
        <v>1</v>
      </c>
      <c r="AZ25" t="s">
        <v>1</v>
      </c>
      <c r="BA25">
        <v>41.484831</v>
      </c>
      <c r="BB25">
        <v>-81.746340000000004</v>
      </c>
      <c r="BC25">
        <v>2014</v>
      </c>
      <c r="BD25">
        <v>6</v>
      </c>
      <c r="BE25">
        <v>3477</v>
      </c>
      <c r="BF25">
        <v>61</v>
      </c>
      <c r="BG25">
        <v>390351012001</v>
      </c>
      <c r="BH25">
        <v>1592</v>
      </c>
      <c r="BI25">
        <v>949879</v>
      </c>
      <c r="BJ25">
        <v>1304</v>
      </c>
      <c r="BK25">
        <v>639</v>
      </c>
      <c r="BL25">
        <v>665</v>
      </c>
      <c r="BM25">
        <v>32.1</v>
      </c>
      <c r="BN25">
        <v>174</v>
      </c>
      <c r="BO25">
        <v>64</v>
      </c>
      <c r="BP25">
        <v>62</v>
      </c>
      <c r="BQ25">
        <v>49</v>
      </c>
      <c r="BR25">
        <v>0</v>
      </c>
      <c r="BS25">
        <v>3</v>
      </c>
      <c r="BT25">
        <v>15</v>
      </c>
      <c r="BU25">
        <v>22</v>
      </c>
      <c r="BV25">
        <v>91</v>
      </c>
      <c r="BW25">
        <v>342</v>
      </c>
      <c r="BX25">
        <v>26</v>
      </c>
      <c r="BY25">
        <v>61</v>
      </c>
      <c r="BZ25">
        <v>51</v>
      </c>
      <c r="CA25">
        <v>93</v>
      </c>
      <c r="CB25">
        <v>48</v>
      </c>
      <c r="CC25">
        <v>47</v>
      </c>
      <c r="CD25">
        <v>53</v>
      </c>
      <c r="CE25">
        <v>8</v>
      </c>
      <c r="CF25">
        <v>15</v>
      </c>
      <c r="CG25">
        <v>24</v>
      </c>
      <c r="CH25">
        <v>44</v>
      </c>
      <c r="CI25">
        <v>6</v>
      </c>
      <c r="CJ25">
        <v>6</v>
      </c>
      <c r="CK25">
        <v>349</v>
      </c>
      <c r="CL25">
        <v>103</v>
      </c>
      <c r="CM25">
        <v>193</v>
      </c>
      <c r="CN25">
        <v>1028</v>
      </c>
      <c r="CO25">
        <v>0</v>
      </c>
      <c r="CP25">
        <v>0</v>
      </c>
      <c r="CQ25">
        <v>0</v>
      </c>
      <c r="CR25">
        <v>52</v>
      </c>
      <c r="CS25">
        <v>31</v>
      </c>
      <c r="CT25">
        <v>249</v>
      </c>
      <c r="CU25">
        <v>915</v>
      </c>
      <c r="CV25">
        <v>156</v>
      </c>
      <c r="CW25">
        <v>201</v>
      </c>
      <c r="CX25">
        <v>69</v>
      </c>
      <c r="CY25">
        <v>57</v>
      </c>
      <c r="CZ25">
        <v>120</v>
      </c>
      <c r="DA25">
        <v>48</v>
      </c>
      <c r="DB25">
        <v>133</v>
      </c>
      <c r="DC25">
        <v>96</v>
      </c>
      <c r="DD25">
        <v>18</v>
      </c>
      <c r="DE25">
        <v>17</v>
      </c>
      <c r="DF25">
        <v>21276</v>
      </c>
      <c r="DG25">
        <v>1.93</v>
      </c>
      <c r="DH25">
        <v>241</v>
      </c>
      <c r="DI25">
        <v>828</v>
      </c>
      <c r="DJ25">
        <v>676</v>
      </c>
      <c r="DK25">
        <v>152</v>
      </c>
      <c r="DL25">
        <v>213</v>
      </c>
      <c r="DM25">
        <f t="shared" si="0"/>
        <v>0</v>
      </c>
      <c r="DN25">
        <f t="shared" si="1"/>
        <v>0</v>
      </c>
      <c r="DO25">
        <f t="shared" si="2"/>
        <v>0</v>
      </c>
      <c r="DP25">
        <f t="shared" si="3"/>
        <v>1</v>
      </c>
      <c r="DQ25">
        <f t="shared" si="4"/>
        <v>0</v>
      </c>
      <c r="DR25">
        <f t="shared" si="5"/>
        <v>1</v>
      </c>
      <c r="DS25">
        <f t="shared" si="6"/>
        <v>0</v>
      </c>
      <c r="DT25">
        <f t="shared" si="7"/>
        <v>0</v>
      </c>
      <c r="DU25">
        <f t="shared" si="8"/>
        <v>0</v>
      </c>
      <c r="DV25">
        <f t="shared" si="9"/>
        <v>1</v>
      </c>
      <c r="DW25">
        <f t="shared" si="10"/>
        <v>0</v>
      </c>
    </row>
    <row r="26" spans="1:127" x14ac:dyDescent="0.25">
      <c r="A26">
        <v>20144022172</v>
      </c>
      <c r="B26">
        <v>6945</v>
      </c>
      <c r="C26" t="s">
        <v>99</v>
      </c>
      <c r="D26">
        <v>16.1999999999999</v>
      </c>
      <c r="E26">
        <v>20140607</v>
      </c>
      <c r="F26" t="s">
        <v>100</v>
      </c>
      <c r="G26">
        <v>2311</v>
      </c>
      <c r="H26">
        <v>0</v>
      </c>
      <c r="I26" t="s">
        <v>102</v>
      </c>
      <c r="J26">
        <v>21</v>
      </c>
      <c r="K26" t="s">
        <v>68</v>
      </c>
      <c r="L26" t="s">
        <v>69</v>
      </c>
      <c r="M26" t="s">
        <v>11</v>
      </c>
      <c r="N26" t="s">
        <v>43</v>
      </c>
      <c r="O26" t="s">
        <v>71</v>
      </c>
      <c r="P26" t="s">
        <v>45</v>
      </c>
      <c r="Q26" t="s">
        <v>72</v>
      </c>
      <c r="R26" t="s">
        <v>83</v>
      </c>
      <c r="S26" t="s">
        <v>98</v>
      </c>
      <c r="T26" t="s">
        <v>667</v>
      </c>
      <c r="U26" t="s">
        <v>73</v>
      </c>
      <c r="V26" t="s">
        <v>47</v>
      </c>
      <c r="W26" t="s">
        <v>47</v>
      </c>
      <c r="X26">
        <v>7</v>
      </c>
      <c r="Y26" t="s">
        <v>60</v>
      </c>
      <c r="Z26" t="s">
        <v>74</v>
      </c>
      <c r="AA26" t="s">
        <v>54</v>
      </c>
      <c r="AB26" t="s">
        <v>11</v>
      </c>
      <c r="AC26" t="s">
        <v>75</v>
      </c>
      <c r="AD26" t="s">
        <v>56</v>
      </c>
      <c r="AE26" t="s">
        <v>54</v>
      </c>
      <c r="AF26" t="s">
        <v>149</v>
      </c>
      <c r="AG26" t="s">
        <v>89</v>
      </c>
      <c r="AH26" t="s">
        <v>11</v>
      </c>
      <c r="AI26" t="s">
        <v>11</v>
      </c>
      <c r="AJ26" t="s">
        <v>77</v>
      </c>
      <c r="AK26" t="s">
        <v>76</v>
      </c>
      <c r="AL26">
        <v>0</v>
      </c>
      <c r="AM26" t="s">
        <v>11</v>
      </c>
      <c r="AN26" t="s">
        <v>61</v>
      </c>
      <c r="AO26" t="s">
        <v>62</v>
      </c>
      <c r="AP26" t="s">
        <v>668</v>
      </c>
      <c r="AQ26" t="s">
        <v>63</v>
      </c>
      <c r="AR26">
        <v>0</v>
      </c>
      <c r="AS26">
        <v>0</v>
      </c>
      <c r="AT26">
        <v>1</v>
      </c>
      <c r="AU26">
        <v>0</v>
      </c>
      <c r="AV26" t="s">
        <v>174</v>
      </c>
      <c r="AW26">
        <v>12</v>
      </c>
      <c r="AX26" t="s">
        <v>64</v>
      </c>
      <c r="AY26">
        <v>1</v>
      </c>
      <c r="AZ26" t="s">
        <v>1</v>
      </c>
      <c r="BA26">
        <v>41.467782</v>
      </c>
      <c r="BB26">
        <v>-81.699993000000006</v>
      </c>
      <c r="BC26">
        <v>2014</v>
      </c>
      <c r="BD26">
        <v>6</v>
      </c>
      <c r="BE26">
        <v>3488</v>
      </c>
      <c r="BF26">
        <v>1137</v>
      </c>
      <c r="BG26">
        <v>390351046001</v>
      </c>
      <c r="BH26">
        <v>1927</v>
      </c>
      <c r="BI26">
        <v>227917</v>
      </c>
      <c r="BJ26">
        <v>660</v>
      </c>
      <c r="BK26">
        <v>294</v>
      </c>
      <c r="BL26">
        <v>366</v>
      </c>
      <c r="BM26">
        <v>25.3</v>
      </c>
      <c r="BN26">
        <v>121</v>
      </c>
      <c r="BO26">
        <v>117</v>
      </c>
      <c r="BP26">
        <v>40</v>
      </c>
      <c r="BQ26">
        <v>0</v>
      </c>
      <c r="BR26">
        <v>9</v>
      </c>
      <c r="BS26">
        <v>7</v>
      </c>
      <c r="BT26">
        <v>0</v>
      </c>
      <c r="BU26">
        <v>30</v>
      </c>
      <c r="BV26">
        <v>49</v>
      </c>
      <c r="BW26">
        <v>21</v>
      </c>
      <c r="BX26">
        <v>12</v>
      </c>
      <c r="BY26">
        <v>39</v>
      </c>
      <c r="BZ26">
        <v>19</v>
      </c>
      <c r="CA26">
        <v>69</v>
      </c>
      <c r="CB26">
        <v>50</v>
      </c>
      <c r="CC26">
        <v>0</v>
      </c>
      <c r="CD26">
        <v>19</v>
      </c>
      <c r="CE26">
        <v>16</v>
      </c>
      <c r="CF26">
        <v>11</v>
      </c>
      <c r="CG26">
        <v>4</v>
      </c>
      <c r="CH26">
        <v>5</v>
      </c>
      <c r="CI26">
        <v>13</v>
      </c>
      <c r="CJ26">
        <v>9</v>
      </c>
      <c r="CK26">
        <v>278</v>
      </c>
      <c r="CL26">
        <v>58</v>
      </c>
      <c r="CM26">
        <v>313</v>
      </c>
      <c r="CN26">
        <v>329</v>
      </c>
      <c r="CO26">
        <v>0</v>
      </c>
      <c r="CP26">
        <v>0</v>
      </c>
      <c r="CQ26">
        <v>0</v>
      </c>
      <c r="CR26">
        <v>15</v>
      </c>
      <c r="CS26">
        <v>3</v>
      </c>
      <c r="CT26">
        <v>157</v>
      </c>
      <c r="CU26">
        <v>336</v>
      </c>
      <c r="CV26">
        <v>74</v>
      </c>
      <c r="CW26">
        <v>80</v>
      </c>
      <c r="CX26">
        <v>30</v>
      </c>
      <c r="CY26">
        <v>30</v>
      </c>
      <c r="CZ26">
        <v>55</v>
      </c>
      <c r="DA26">
        <v>42</v>
      </c>
      <c r="DB26">
        <v>25</v>
      </c>
      <c r="DC26">
        <v>0</v>
      </c>
      <c r="DD26">
        <v>0</v>
      </c>
      <c r="DE26">
        <v>0</v>
      </c>
      <c r="DF26">
        <v>30556</v>
      </c>
      <c r="DG26">
        <v>3.84</v>
      </c>
      <c r="DH26">
        <v>52</v>
      </c>
      <c r="DI26">
        <v>257</v>
      </c>
      <c r="DJ26">
        <v>172</v>
      </c>
      <c r="DK26">
        <v>85</v>
      </c>
      <c r="DL26">
        <v>67</v>
      </c>
      <c r="DM26">
        <f t="shared" si="0"/>
        <v>0</v>
      </c>
      <c r="DN26">
        <f t="shared" si="1"/>
        <v>0</v>
      </c>
      <c r="DO26">
        <f t="shared" si="2"/>
        <v>0</v>
      </c>
      <c r="DP26">
        <f t="shared" si="3"/>
        <v>1</v>
      </c>
      <c r="DQ26">
        <f t="shared" si="4"/>
        <v>0</v>
      </c>
      <c r="DR26">
        <f t="shared" si="5"/>
        <v>1</v>
      </c>
      <c r="DS26">
        <f t="shared" si="6"/>
        <v>0</v>
      </c>
      <c r="DT26">
        <f t="shared" si="7"/>
        <v>0</v>
      </c>
      <c r="DU26">
        <f t="shared" si="8"/>
        <v>0</v>
      </c>
      <c r="DV26">
        <f t="shared" si="9"/>
        <v>1</v>
      </c>
      <c r="DW26">
        <f t="shared" si="10"/>
        <v>0</v>
      </c>
    </row>
    <row r="27" spans="1:127" x14ac:dyDescent="0.25">
      <c r="A27">
        <v>20144022561</v>
      </c>
      <c r="B27">
        <v>6994</v>
      </c>
      <c r="C27" t="s">
        <v>429</v>
      </c>
      <c r="D27">
        <v>0.31</v>
      </c>
      <c r="E27">
        <v>20140608</v>
      </c>
      <c r="F27" t="s">
        <v>430</v>
      </c>
      <c r="G27">
        <v>3143</v>
      </c>
      <c r="H27">
        <v>0</v>
      </c>
      <c r="I27" t="s">
        <v>161</v>
      </c>
      <c r="J27">
        <v>17</v>
      </c>
      <c r="K27" t="s">
        <v>41</v>
      </c>
      <c r="L27" t="s">
        <v>69</v>
      </c>
      <c r="M27" t="s">
        <v>11</v>
      </c>
      <c r="N27" t="s">
        <v>43</v>
      </c>
      <c r="O27" t="s">
        <v>71</v>
      </c>
      <c r="P27" t="s">
        <v>45</v>
      </c>
      <c r="Q27" t="s">
        <v>72</v>
      </c>
      <c r="R27" t="s">
        <v>54</v>
      </c>
      <c r="S27" t="s">
        <v>48</v>
      </c>
      <c r="T27" t="s">
        <v>669</v>
      </c>
      <c r="U27" t="s">
        <v>136</v>
      </c>
      <c r="V27" t="s">
        <v>51</v>
      </c>
      <c r="W27" t="s">
        <v>50</v>
      </c>
      <c r="X27">
        <v>30</v>
      </c>
      <c r="Y27" t="s">
        <v>52</v>
      </c>
      <c r="Z27" t="s">
        <v>74</v>
      </c>
      <c r="AA27" t="s">
        <v>54</v>
      </c>
      <c r="AB27" t="s">
        <v>11</v>
      </c>
      <c r="AC27" t="s">
        <v>86</v>
      </c>
      <c r="AD27" t="s">
        <v>56</v>
      </c>
      <c r="AE27" t="s">
        <v>209</v>
      </c>
      <c r="AF27" t="s">
        <v>122</v>
      </c>
      <c r="AG27" t="s">
        <v>73</v>
      </c>
      <c r="AH27">
        <v>11</v>
      </c>
      <c r="AI27" t="s">
        <v>52</v>
      </c>
      <c r="AJ27" t="s">
        <v>77</v>
      </c>
      <c r="AK27" t="s">
        <v>76</v>
      </c>
      <c r="AL27" t="s">
        <v>54</v>
      </c>
      <c r="AM27" t="s">
        <v>11</v>
      </c>
      <c r="AN27" t="s">
        <v>61</v>
      </c>
      <c r="AO27" t="s">
        <v>62</v>
      </c>
      <c r="AP27" t="s">
        <v>670</v>
      </c>
      <c r="AQ27" t="s">
        <v>63</v>
      </c>
      <c r="AR27">
        <v>0</v>
      </c>
      <c r="AS27">
        <v>0</v>
      </c>
      <c r="AT27">
        <v>0</v>
      </c>
      <c r="AU27">
        <v>1</v>
      </c>
      <c r="AV27" t="s">
        <v>78</v>
      </c>
      <c r="AW27">
        <v>12</v>
      </c>
      <c r="AX27" t="s">
        <v>64</v>
      </c>
      <c r="AY27">
        <v>1</v>
      </c>
      <c r="AZ27" t="s">
        <v>1</v>
      </c>
      <c r="BA27">
        <v>41.468176</v>
      </c>
      <c r="BB27">
        <v>-81.742491000000001</v>
      </c>
      <c r="BC27">
        <v>2014</v>
      </c>
      <c r="BD27">
        <v>6</v>
      </c>
      <c r="BE27">
        <v>3510</v>
      </c>
      <c r="BF27">
        <v>82</v>
      </c>
      <c r="BG27">
        <v>390351024024</v>
      </c>
      <c r="BH27">
        <v>1702</v>
      </c>
      <c r="BI27">
        <v>119702</v>
      </c>
      <c r="BJ27">
        <v>779</v>
      </c>
      <c r="BK27">
        <v>331</v>
      </c>
      <c r="BL27">
        <v>448</v>
      </c>
      <c r="BM27">
        <v>39.899999999999899</v>
      </c>
      <c r="BN27">
        <v>65</v>
      </c>
      <c r="BO27">
        <v>16</v>
      </c>
      <c r="BP27">
        <v>15</v>
      </c>
      <c r="BQ27">
        <v>48</v>
      </c>
      <c r="BR27">
        <v>34</v>
      </c>
      <c r="BS27">
        <v>14</v>
      </c>
      <c r="BT27">
        <v>0</v>
      </c>
      <c r="BU27">
        <v>43</v>
      </c>
      <c r="BV27">
        <v>42</v>
      </c>
      <c r="BW27">
        <v>66</v>
      </c>
      <c r="BX27">
        <v>50</v>
      </c>
      <c r="BY27">
        <v>11</v>
      </c>
      <c r="BZ27">
        <v>101</v>
      </c>
      <c r="CA27">
        <v>118</v>
      </c>
      <c r="CB27">
        <v>93</v>
      </c>
      <c r="CC27">
        <v>17</v>
      </c>
      <c r="CD27">
        <v>12</v>
      </c>
      <c r="CE27">
        <v>0</v>
      </c>
      <c r="CF27">
        <v>8</v>
      </c>
      <c r="CG27">
        <v>11</v>
      </c>
      <c r="CH27">
        <v>0</v>
      </c>
      <c r="CI27">
        <v>15</v>
      </c>
      <c r="CJ27">
        <v>0</v>
      </c>
      <c r="CK27">
        <v>144</v>
      </c>
      <c r="CL27">
        <v>34</v>
      </c>
      <c r="CM27">
        <v>50</v>
      </c>
      <c r="CN27">
        <v>658</v>
      </c>
      <c r="CO27">
        <v>0</v>
      </c>
      <c r="CP27">
        <v>28</v>
      </c>
      <c r="CQ27">
        <v>0</v>
      </c>
      <c r="CR27">
        <v>30</v>
      </c>
      <c r="CS27">
        <v>13</v>
      </c>
      <c r="CT27">
        <v>252</v>
      </c>
      <c r="CU27">
        <v>544</v>
      </c>
      <c r="CV27">
        <v>149</v>
      </c>
      <c r="CW27">
        <v>169</v>
      </c>
      <c r="CX27">
        <v>24</v>
      </c>
      <c r="CY27">
        <v>39</v>
      </c>
      <c r="CZ27">
        <v>104</v>
      </c>
      <c r="DA27">
        <v>41</v>
      </c>
      <c r="DB27">
        <v>8</v>
      </c>
      <c r="DC27">
        <v>10</v>
      </c>
      <c r="DD27">
        <v>0</v>
      </c>
      <c r="DE27">
        <v>0</v>
      </c>
      <c r="DF27">
        <v>22692</v>
      </c>
      <c r="DG27">
        <v>3.17</v>
      </c>
      <c r="DH27">
        <v>73</v>
      </c>
      <c r="DI27">
        <v>312</v>
      </c>
      <c r="DJ27">
        <v>246</v>
      </c>
      <c r="DK27">
        <v>66</v>
      </c>
      <c r="DL27">
        <v>157</v>
      </c>
      <c r="DM27">
        <f t="shared" si="0"/>
        <v>0</v>
      </c>
      <c r="DN27">
        <f t="shared" si="1"/>
        <v>0</v>
      </c>
      <c r="DO27">
        <f t="shared" si="2"/>
        <v>0</v>
      </c>
      <c r="DP27">
        <f t="shared" si="3"/>
        <v>1</v>
      </c>
      <c r="DQ27">
        <f t="shared" si="4"/>
        <v>0</v>
      </c>
      <c r="DR27">
        <f t="shared" si="5"/>
        <v>1</v>
      </c>
      <c r="DS27">
        <f t="shared" si="6"/>
        <v>0</v>
      </c>
      <c r="DT27">
        <f t="shared" si="7"/>
        <v>0</v>
      </c>
      <c r="DU27">
        <f t="shared" si="8"/>
        <v>0</v>
      </c>
      <c r="DV27">
        <f t="shared" si="9"/>
        <v>1</v>
      </c>
      <c r="DW27">
        <f t="shared" si="10"/>
        <v>0</v>
      </c>
    </row>
    <row r="28" spans="1:127" x14ac:dyDescent="0.25">
      <c r="A28">
        <v>20144022736</v>
      </c>
      <c r="B28">
        <v>6765</v>
      </c>
      <c r="C28" t="s">
        <v>428</v>
      </c>
      <c r="D28">
        <v>0.67</v>
      </c>
      <c r="E28">
        <v>20140603</v>
      </c>
      <c r="F28" t="s">
        <v>81</v>
      </c>
      <c r="G28" t="s">
        <v>671</v>
      </c>
      <c r="H28">
        <v>0</v>
      </c>
      <c r="I28" t="s">
        <v>115</v>
      </c>
      <c r="J28">
        <v>7</v>
      </c>
      <c r="K28" t="s">
        <v>41</v>
      </c>
      <c r="L28" t="s">
        <v>69</v>
      </c>
      <c r="M28" t="s">
        <v>11</v>
      </c>
      <c r="N28" t="s">
        <v>43</v>
      </c>
      <c r="O28" t="s">
        <v>44</v>
      </c>
      <c r="P28" t="s">
        <v>45</v>
      </c>
      <c r="Q28" t="s">
        <v>47</v>
      </c>
      <c r="R28" t="s">
        <v>95</v>
      </c>
      <c r="S28" t="s">
        <v>88</v>
      </c>
      <c r="T28" t="s">
        <v>672</v>
      </c>
      <c r="U28" t="s">
        <v>454</v>
      </c>
      <c r="V28" t="s">
        <v>50</v>
      </c>
      <c r="W28" t="s">
        <v>77</v>
      </c>
      <c r="X28">
        <v>53</v>
      </c>
      <c r="Y28" t="s">
        <v>60</v>
      </c>
      <c r="Z28" t="s">
        <v>74</v>
      </c>
      <c r="AA28" t="s">
        <v>54</v>
      </c>
      <c r="AB28" t="s">
        <v>11</v>
      </c>
      <c r="AC28" t="s">
        <v>86</v>
      </c>
      <c r="AD28" t="s">
        <v>56</v>
      </c>
      <c r="AE28" t="s">
        <v>57</v>
      </c>
      <c r="AF28" t="s">
        <v>98</v>
      </c>
      <c r="AG28" t="s">
        <v>73</v>
      </c>
      <c r="AH28">
        <v>33</v>
      </c>
      <c r="AI28" t="s">
        <v>60</v>
      </c>
      <c r="AJ28" t="s">
        <v>50</v>
      </c>
      <c r="AK28" t="s">
        <v>51</v>
      </c>
      <c r="AL28" t="s">
        <v>54</v>
      </c>
      <c r="AM28" t="s">
        <v>11</v>
      </c>
      <c r="AN28" t="s">
        <v>61</v>
      </c>
      <c r="AO28" t="s">
        <v>62</v>
      </c>
      <c r="AP28" t="s">
        <v>673</v>
      </c>
      <c r="AQ28" t="s">
        <v>63</v>
      </c>
      <c r="AR28">
        <v>0</v>
      </c>
      <c r="AS28">
        <v>0</v>
      </c>
      <c r="AT28">
        <v>0</v>
      </c>
      <c r="AU28">
        <v>1</v>
      </c>
      <c r="AV28" t="s">
        <v>78</v>
      </c>
      <c r="AW28">
        <v>12</v>
      </c>
      <c r="AX28" t="s">
        <v>64</v>
      </c>
      <c r="AY28">
        <v>1</v>
      </c>
      <c r="AZ28" t="s">
        <v>1</v>
      </c>
      <c r="BA28">
        <v>41.476080000000003</v>
      </c>
      <c r="BB28">
        <v>-81.6912769999999</v>
      </c>
      <c r="BC28">
        <v>2014</v>
      </c>
      <c r="BD28">
        <v>6</v>
      </c>
      <c r="BE28">
        <v>3523</v>
      </c>
      <c r="BF28">
        <v>119</v>
      </c>
      <c r="BG28">
        <v>390351043002</v>
      </c>
      <c r="BH28">
        <v>1763</v>
      </c>
      <c r="BI28">
        <v>303843</v>
      </c>
      <c r="BJ28">
        <v>941</v>
      </c>
      <c r="BK28">
        <v>349</v>
      </c>
      <c r="BL28">
        <v>592</v>
      </c>
      <c r="BM28">
        <v>31</v>
      </c>
      <c r="BN28">
        <v>17</v>
      </c>
      <c r="BO28">
        <v>33</v>
      </c>
      <c r="BP28">
        <v>57</v>
      </c>
      <c r="BQ28">
        <v>30</v>
      </c>
      <c r="BR28">
        <v>22</v>
      </c>
      <c r="BS28">
        <v>36</v>
      </c>
      <c r="BT28">
        <v>0</v>
      </c>
      <c r="BU28">
        <v>61</v>
      </c>
      <c r="BV28">
        <v>203</v>
      </c>
      <c r="BW28">
        <v>86</v>
      </c>
      <c r="BX28">
        <v>42</v>
      </c>
      <c r="BY28">
        <v>118</v>
      </c>
      <c r="BZ28">
        <v>72</v>
      </c>
      <c r="CA28">
        <v>21</v>
      </c>
      <c r="CB28">
        <v>24</v>
      </c>
      <c r="CC28">
        <v>34</v>
      </c>
      <c r="CD28">
        <v>5</v>
      </c>
      <c r="CE28">
        <v>17</v>
      </c>
      <c r="CF28">
        <v>16</v>
      </c>
      <c r="CG28">
        <v>16</v>
      </c>
      <c r="CH28">
        <v>14</v>
      </c>
      <c r="CI28">
        <v>17</v>
      </c>
      <c r="CJ28">
        <v>0</v>
      </c>
      <c r="CK28">
        <v>137</v>
      </c>
      <c r="CL28">
        <v>80</v>
      </c>
      <c r="CM28">
        <v>162</v>
      </c>
      <c r="CN28">
        <v>729</v>
      </c>
      <c r="CO28">
        <v>22</v>
      </c>
      <c r="CP28">
        <v>10</v>
      </c>
      <c r="CQ28">
        <v>0</v>
      </c>
      <c r="CR28">
        <v>18</v>
      </c>
      <c r="CS28">
        <v>0</v>
      </c>
      <c r="CT28">
        <v>111</v>
      </c>
      <c r="CU28">
        <v>685</v>
      </c>
      <c r="CV28">
        <v>117</v>
      </c>
      <c r="CW28">
        <v>89</v>
      </c>
      <c r="CX28">
        <v>16</v>
      </c>
      <c r="CY28">
        <v>19</v>
      </c>
      <c r="CZ28">
        <v>148</v>
      </c>
      <c r="DA28">
        <v>5</v>
      </c>
      <c r="DB28">
        <v>168</v>
      </c>
      <c r="DC28">
        <v>75</v>
      </c>
      <c r="DD28">
        <v>48</v>
      </c>
      <c r="DE28">
        <v>0</v>
      </c>
      <c r="DF28">
        <v>33304</v>
      </c>
      <c r="DG28">
        <v>1.9</v>
      </c>
      <c r="DH28">
        <v>69</v>
      </c>
      <c r="DI28">
        <v>630</v>
      </c>
      <c r="DJ28">
        <v>495</v>
      </c>
      <c r="DK28">
        <v>135</v>
      </c>
      <c r="DL28">
        <v>173</v>
      </c>
      <c r="DM28">
        <f t="shared" si="0"/>
        <v>0</v>
      </c>
      <c r="DN28">
        <f t="shared" si="1"/>
        <v>0</v>
      </c>
      <c r="DO28">
        <f t="shared" si="2"/>
        <v>0</v>
      </c>
      <c r="DP28">
        <f t="shared" si="3"/>
        <v>1</v>
      </c>
      <c r="DQ28">
        <f t="shared" si="4"/>
        <v>0</v>
      </c>
      <c r="DR28">
        <f t="shared" si="5"/>
        <v>1</v>
      </c>
      <c r="DS28">
        <f t="shared" si="6"/>
        <v>0</v>
      </c>
      <c r="DT28">
        <f t="shared" si="7"/>
        <v>0</v>
      </c>
      <c r="DU28">
        <f t="shared" si="8"/>
        <v>0</v>
      </c>
      <c r="DV28">
        <f t="shared" si="9"/>
        <v>1</v>
      </c>
      <c r="DW28">
        <f t="shared" si="10"/>
        <v>0</v>
      </c>
    </row>
    <row r="29" spans="1:127" x14ac:dyDescent="0.25">
      <c r="A29">
        <v>20144020661</v>
      </c>
      <c r="B29">
        <v>6228</v>
      </c>
      <c r="C29" t="s">
        <v>219</v>
      </c>
      <c r="D29">
        <v>99.989999999999895</v>
      </c>
      <c r="E29">
        <v>20140522</v>
      </c>
      <c r="F29" t="s">
        <v>674</v>
      </c>
      <c r="G29" t="s">
        <v>675</v>
      </c>
      <c r="H29">
        <v>0</v>
      </c>
      <c r="I29" t="s">
        <v>67</v>
      </c>
      <c r="J29">
        <v>9</v>
      </c>
      <c r="K29" t="s">
        <v>41</v>
      </c>
      <c r="L29" t="s">
        <v>69</v>
      </c>
      <c r="M29" t="s">
        <v>11</v>
      </c>
      <c r="N29" t="s">
        <v>43</v>
      </c>
      <c r="O29" t="s">
        <v>44</v>
      </c>
      <c r="P29" t="s">
        <v>45</v>
      </c>
      <c r="Q29" t="s">
        <v>72</v>
      </c>
      <c r="R29" t="s">
        <v>47</v>
      </c>
      <c r="S29" t="s">
        <v>218</v>
      </c>
      <c r="T29" t="s">
        <v>676</v>
      </c>
      <c r="U29" t="s">
        <v>49</v>
      </c>
      <c r="V29" t="s">
        <v>77</v>
      </c>
      <c r="W29" t="s">
        <v>76</v>
      </c>
      <c r="X29">
        <v>68</v>
      </c>
      <c r="Y29" t="s">
        <v>60</v>
      </c>
      <c r="Z29" t="s">
        <v>74</v>
      </c>
      <c r="AA29" t="s">
        <v>54</v>
      </c>
      <c r="AB29" t="s">
        <v>11</v>
      </c>
      <c r="AC29" t="s">
        <v>55</v>
      </c>
      <c r="AD29" t="s">
        <v>56</v>
      </c>
      <c r="AE29" t="s">
        <v>47</v>
      </c>
      <c r="AF29" t="s">
        <v>98</v>
      </c>
      <c r="AG29" t="s">
        <v>73</v>
      </c>
      <c r="AH29">
        <v>50</v>
      </c>
      <c r="AI29" t="s">
        <v>60</v>
      </c>
      <c r="AJ29" t="s">
        <v>77</v>
      </c>
      <c r="AK29" t="s">
        <v>76</v>
      </c>
      <c r="AL29" t="s">
        <v>54</v>
      </c>
      <c r="AM29" t="s">
        <v>11</v>
      </c>
      <c r="AN29" t="s">
        <v>61</v>
      </c>
      <c r="AO29" t="s">
        <v>62</v>
      </c>
      <c r="AP29" t="s">
        <v>677</v>
      </c>
      <c r="AQ29" t="s">
        <v>63</v>
      </c>
      <c r="AR29">
        <v>0</v>
      </c>
      <c r="AS29">
        <v>0</v>
      </c>
      <c r="AT29">
        <v>1</v>
      </c>
      <c r="AU29">
        <v>0</v>
      </c>
      <c r="AV29" t="s">
        <v>126</v>
      </c>
      <c r="AW29">
        <v>12</v>
      </c>
      <c r="AX29" t="s">
        <v>64</v>
      </c>
      <c r="AY29">
        <v>1</v>
      </c>
      <c r="AZ29" t="s">
        <v>1</v>
      </c>
      <c r="BA29">
        <v>41.462339999999898</v>
      </c>
      <c r="BB29">
        <v>-81.724620000000002</v>
      </c>
      <c r="BC29">
        <v>2014</v>
      </c>
      <c r="BD29">
        <v>5</v>
      </c>
      <c r="BE29">
        <v>3586</v>
      </c>
      <c r="BF29">
        <v>1139</v>
      </c>
      <c r="BG29">
        <v>390351051001</v>
      </c>
      <c r="BH29">
        <v>1665</v>
      </c>
      <c r="BI29">
        <v>166410</v>
      </c>
      <c r="BJ29">
        <v>754</v>
      </c>
      <c r="BK29">
        <v>254</v>
      </c>
      <c r="BL29">
        <v>500</v>
      </c>
      <c r="BM29">
        <v>24.6999999999999</v>
      </c>
      <c r="BN29">
        <v>82</v>
      </c>
      <c r="BO29">
        <v>36</v>
      </c>
      <c r="BP29">
        <v>37</v>
      </c>
      <c r="BQ29">
        <v>42</v>
      </c>
      <c r="BR29">
        <v>12</v>
      </c>
      <c r="BS29">
        <v>59</v>
      </c>
      <c r="BT29">
        <v>26</v>
      </c>
      <c r="BU29">
        <v>94</v>
      </c>
      <c r="BV29">
        <v>16</v>
      </c>
      <c r="BW29">
        <v>103</v>
      </c>
      <c r="BX29">
        <v>53</v>
      </c>
      <c r="BY29">
        <v>54</v>
      </c>
      <c r="BZ29">
        <v>6</v>
      </c>
      <c r="CA29">
        <v>36</v>
      </c>
      <c r="CB29">
        <v>37</v>
      </c>
      <c r="CC29">
        <v>41</v>
      </c>
      <c r="CD29">
        <v>0</v>
      </c>
      <c r="CE29">
        <v>13</v>
      </c>
      <c r="CF29">
        <v>0</v>
      </c>
      <c r="CG29">
        <v>0</v>
      </c>
      <c r="CH29">
        <v>0</v>
      </c>
      <c r="CI29">
        <v>0</v>
      </c>
      <c r="CJ29">
        <v>7</v>
      </c>
      <c r="CK29">
        <v>197</v>
      </c>
      <c r="CL29">
        <v>20</v>
      </c>
      <c r="CM29">
        <v>142</v>
      </c>
      <c r="CN29">
        <v>598</v>
      </c>
      <c r="CO29">
        <v>0</v>
      </c>
      <c r="CP29">
        <v>0</v>
      </c>
      <c r="CQ29">
        <v>0</v>
      </c>
      <c r="CR29">
        <v>0</v>
      </c>
      <c r="CS29">
        <v>14</v>
      </c>
      <c r="CT29">
        <v>279</v>
      </c>
      <c r="CU29">
        <v>366</v>
      </c>
      <c r="CV29">
        <v>185</v>
      </c>
      <c r="CW29">
        <v>44</v>
      </c>
      <c r="CX29">
        <v>13</v>
      </c>
      <c r="CY29">
        <v>28</v>
      </c>
      <c r="CZ29">
        <v>68</v>
      </c>
      <c r="DA29">
        <v>12</v>
      </c>
      <c r="DB29">
        <v>16</v>
      </c>
      <c r="DC29">
        <v>0</v>
      </c>
      <c r="DD29">
        <v>0</v>
      </c>
      <c r="DE29">
        <v>0</v>
      </c>
      <c r="DF29">
        <v>25543</v>
      </c>
      <c r="DG29">
        <v>3.04</v>
      </c>
      <c r="DH29">
        <v>111</v>
      </c>
      <c r="DI29">
        <v>413</v>
      </c>
      <c r="DJ29">
        <v>248</v>
      </c>
      <c r="DK29">
        <v>165</v>
      </c>
      <c r="DL29">
        <v>67</v>
      </c>
      <c r="DM29">
        <f t="shared" si="0"/>
        <v>0</v>
      </c>
      <c r="DN29">
        <f t="shared" si="1"/>
        <v>0</v>
      </c>
      <c r="DO29">
        <f t="shared" si="2"/>
        <v>0</v>
      </c>
      <c r="DP29">
        <f t="shared" si="3"/>
        <v>1</v>
      </c>
      <c r="DQ29">
        <f t="shared" si="4"/>
        <v>0</v>
      </c>
      <c r="DR29">
        <f t="shared" si="5"/>
        <v>1</v>
      </c>
      <c r="DS29">
        <f t="shared" si="6"/>
        <v>0</v>
      </c>
      <c r="DT29">
        <f t="shared" si="7"/>
        <v>0</v>
      </c>
      <c r="DU29">
        <f t="shared" si="8"/>
        <v>0</v>
      </c>
      <c r="DV29">
        <f t="shared" si="9"/>
        <v>1</v>
      </c>
      <c r="DW29">
        <f t="shared" si="10"/>
        <v>0</v>
      </c>
    </row>
    <row r="30" spans="1:127" x14ac:dyDescent="0.25">
      <c r="A30">
        <v>20144021350</v>
      </c>
      <c r="B30">
        <v>6495</v>
      </c>
      <c r="C30" t="s">
        <v>127</v>
      </c>
      <c r="D30">
        <v>13.56</v>
      </c>
      <c r="E30">
        <v>20140528</v>
      </c>
      <c r="F30" t="s">
        <v>128</v>
      </c>
      <c r="G30">
        <v>81</v>
      </c>
      <c r="H30">
        <v>0</v>
      </c>
      <c r="I30" t="s">
        <v>82</v>
      </c>
      <c r="J30">
        <v>16</v>
      </c>
      <c r="K30" t="s">
        <v>41</v>
      </c>
      <c r="L30" t="s">
        <v>69</v>
      </c>
      <c r="M30" t="s">
        <v>11</v>
      </c>
      <c r="N30" t="s">
        <v>43</v>
      </c>
      <c r="O30" t="s">
        <v>44</v>
      </c>
      <c r="P30" t="s">
        <v>45</v>
      </c>
      <c r="Q30" t="s">
        <v>46</v>
      </c>
      <c r="R30" t="s">
        <v>209</v>
      </c>
      <c r="S30" t="s">
        <v>98</v>
      </c>
      <c r="T30" t="s">
        <v>678</v>
      </c>
      <c r="U30" t="s">
        <v>73</v>
      </c>
      <c r="V30" t="s">
        <v>77</v>
      </c>
      <c r="W30" t="s">
        <v>76</v>
      </c>
      <c r="X30">
        <v>23</v>
      </c>
      <c r="Y30" t="s">
        <v>60</v>
      </c>
      <c r="Z30" t="s">
        <v>203</v>
      </c>
      <c r="AA30" t="s">
        <v>54</v>
      </c>
      <c r="AB30" t="s">
        <v>11</v>
      </c>
      <c r="AC30" t="s">
        <v>86</v>
      </c>
      <c r="AD30" t="s">
        <v>56</v>
      </c>
      <c r="AE30" t="s">
        <v>54</v>
      </c>
      <c r="AF30" t="s">
        <v>88</v>
      </c>
      <c r="AG30" t="s">
        <v>89</v>
      </c>
      <c r="AH30">
        <v>54</v>
      </c>
      <c r="AI30" t="s">
        <v>60</v>
      </c>
      <c r="AJ30" t="s">
        <v>50</v>
      </c>
      <c r="AK30" t="s">
        <v>47</v>
      </c>
      <c r="AL30" t="s">
        <v>54</v>
      </c>
      <c r="AM30" t="s">
        <v>11</v>
      </c>
      <c r="AN30" t="s">
        <v>61</v>
      </c>
      <c r="AO30" t="s">
        <v>62</v>
      </c>
      <c r="AP30" t="s">
        <v>679</v>
      </c>
      <c r="AQ30" t="s">
        <v>130</v>
      </c>
      <c r="AR30">
        <v>0</v>
      </c>
      <c r="AS30">
        <v>0</v>
      </c>
      <c r="AT30">
        <v>1</v>
      </c>
      <c r="AU30">
        <v>0</v>
      </c>
      <c r="AV30" t="s">
        <v>11</v>
      </c>
      <c r="AW30">
        <v>12</v>
      </c>
      <c r="AX30" t="s">
        <v>64</v>
      </c>
      <c r="AY30">
        <v>1</v>
      </c>
      <c r="AZ30" t="s">
        <v>90</v>
      </c>
      <c r="BA30">
        <v>41.471131</v>
      </c>
      <c r="BB30">
        <v>-81.740673999999899</v>
      </c>
      <c r="BC30">
        <v>2014</v>
      </c>
      <c r="BD30">
        <v>5</v>
      </c>
      <c r="BE30">
        <v>3615</v>
      </c>
      <c r="BF30">
        <v>72</v>
      </c>
      <c r="BG30">
        <v>390351018002</v>
      </c>
      <c r="BH30">
        <v>1127</v>
      </c>
      <c r="BI30">
        <v>231015</v>
      </c>
      <c r="BJ30">
        <v>709</v>
      </c>
      <c r="BK30">
        <v>371</v>
      </c>
      <c r="BL30">
        <v>338</v>
      </c>
      <c r="BM30">
        <v>30.5</v>
      </c>
      <c r="BN30">
        <v>36</v>
      </c>
      <c r="BO30">
        <v>23</v>
      </c>
      <c r="BP30">
        <v>107</v>
      </c>
      <c r="BQ30">
        <v>21</v>
      </c>
      <c r="BR30">
        <v>9</v>
      </c>
      <c r="BS30">
        <v>18</v>
      </c>
      <c r="BT30">
        <v>52</v>
      </c>
      <c r="BU30">
        <v>40</v>
      </c>
      <c r="BV30">
        <v>29</v>
      </c>
      <c r="BW30">
        <v>107</v>
      </c>
      <c r="BX30">
        <v>42</v>
      </c>
      <c r="BY30">
        <v>28</v>
      </c>
      <c r="BZ30">
        <v>76</v>
      </c>
      <c r="CA30">
        <v>44</v>
      </c>
      <c r="CB30">
        <v>7</v>
      </c>
      <c r="CC30">
        <v>10</v>
      </c>
      <c r="CD30">
        <v>24</v>
      </c>
      <c r="CE30">
        <v>0</v>
      </c>
      <c r="CF30">
        <v>28</v>
      </c>
      <c r="CG30">
        <v>8</v>
      </c>
      <c r="CH30">
        <v>0</v>
      </c>
      <c r="CI30">
        <v>0</v>
      </c>
      <c r="CJ30">
        <v>0</v>
      </c>
      <c r="CK30">
        <v>187</v>
      </c>
      <c r="CL30">
        <v>36</v>
      </c>
      <c r="CM30">
        <v>224</v>
      </c>
      <c r="CN30">
        <v>460</v>
      </c>
      <c r="CO30">
        <v>0</v>
      </c>
      <c r="CP30">
        <v>0</v>
      </c>
      <c r="CQ30">
        <v>0</v>
      </c>
      <c r="CR30">
        <v>17</v>
      </c>
      <c r="CS30">
        <v>8</v>
      </c>
      <c r="CT30">
        <v>136</v>
      </c>
      <c r="CU30">
        <v>403</v>
      </c>
      <c r="CV30">
        <v>116</v>
      </c>
      <c r="CW30">
        <v>139</v>
      </c>
      <c r="CX30">
        <v>48</v>
      </c>
      <c r="CY30">
        <v>30</v>
      </c>
      <c r="CZ30">
        <v>18</v>
      </c>
      <c r="DA30">
        <v>19</v>
      </c>
      <c r="DB30">
        <v>33</v>
      </c>
      <c r="DC30">
        <v>0</v>
      </c>
      <c r="DD30">
        <v>0</v>
      </c>
      <c r="DE30">
        <v>0</v>
      </c>
      <c r="DF30">
        <v>26125</v>
      </c>
      <c r="DG30">
        <v>2.37</v>
      </c>
      <c r="DH30">
        <v>98</v>
      </c>
      <c r="DI30">
        <v>387</v>
      </c>
      <c r="DJ30">
        <v>299</v>
      </c>
      <c r="DK30">
        <v>88</v>
      </c>
      <c r="DL30">
        <v>76</v>
      </c>
      <c r="DM30">
        <f t="shared" si="0"/>
        <v>0</v>
      </c>
      <c r="DN30">
        <f t="shared" si="1"/>
        <v>0</v>
      </c>
      <c r="DO30">
        <f t="shared" si="2"/>
        <v>0</v>
      </c>
      <c r="DP30">
        <f t="shared" si="3"/>
        <v>1</v>
      </c>
      <c r="DQ30">
        <f t="shared" si="4"/>
        <v>0</v>
      </c>
      <c r="DR30">
        <f t="shared" si="5"/>
        <v>1</v>
      </c>
      <c r="DS30">
        <f t="shared" si="6"/>
        <v>0</v>
      </c>
      <c r="DT30">
        <f t="shared" si="7"/>
        <v>0</v>
      </c>
      <c r="DU30">
        <f t="shared" si="8"/>
        <v>0</v>
      </c>
      <c r="DV30">
        <f t="shared" si="9"/>
        <v>1</v>
      </c>
      <c r="DW30">
        <f t="shared" si="10"/>
        <v>0</v>
      </c>
    </row>
    <row r="31" spans="1:127" x14ac:dyDescent="0.25">
      <c r="A31">
        <v>20118147697</v>
      </c>
      <c r="B31">
        <v>11313</v>
      </c>
      <c r="C31" t="s">
        <v>99</v>
      </c>
      <c r="D31">
        <v>17.4499999999999</v>
      </c>
      <c r="E31">
        <v>20110928</v>
      </c>
      <c r="F31" t="s">
        <v>100</v>
      </c>
      <c r="G31">
        <v>1936</v>
      </c>
      <c r="H31">
        <v>0</v>
      </c>
      <c r="I31" t="s">
        <v>82</v>
      </c>
      <c r="J31">
        <v>11</v>
      </c>
      <c r="K31" t="s">
        <v>41</v>
      </c>
      <c r="L31" t="s">
        <v>69</v>
      </c>
      <c r="M31" t="s">
        <v>11</v>
      </c>
      <c r="N31" t="s">
        <v>43</v>
      </c>
      <c r="O31" t="s">
        <v>71</v>
      </c>
      <c r="P31" t="s">
        <v>45</v>
      </c>
      <c r="Q31" t="s">
        <v>72</v>
      </c>
      <c r="R31" t="s">
        <v>204</v>
      </c>
      <c r="S31" t="s">
        <v>205</v>
      </c>
      <c r="T31" t="s">
        <v>680</v>
      </c>
      <c r="U31" t="s">
        <v>89</v>
      </c>
      <c r="V31" t="s">
        <v>51</v>
      </c>
      <c r="W31" t="s">
        <v>50</v>
      </c>
      <c r="X31">
        <v>50</v>
      </c>
      <c r="Y31" t="s">
        <v>60</v>
      </c>
      <c r="Z31" t="s">
        <v>74</v>
      </c>
      <c r="AA31" t="s">
        <v>54</v>
      </c>
      <c r="AB31" t="s">
        <v>11</v>
      </c>
      <c r="AC31" t="s">
        <v>86</v>
      </c>
      <c r="AD31" t="s">
        <v>56</v>
      </c>
      <c r="AE31" t="s">
        <v>47</v>
      </c>
      <c r="AF31" t="s">
        <v>47</v>
      </c>
      <c r="AG31" t="s">
        <v>73</v>
      </c>
      <c r="AH31">
        <v>26</v>
      </c>
      <c r="AI31" t="s">
        <v>52</v>
      </c>
      <c r="AJ31" t="s">
        <v>51</v>
      </c>
      <c r="AK31" t="s">
        <v>50</v>
      </c>
      <c r="AL31" t="s">
        <v>54</v>
      </c>
      <c r="AM31" t="s">
        <v>11</v>
      </c>
      <c r="AN31" t="s">
        <v>61</v>
      </c>
      <c r="AO31" t="s">
        <v>62</v>
      </c>
      <c r="AP31" t="s">
        <v>681</v>
      </c>
      <c r="AQ31" t="s">
        <v>63</v>
      </c>
      <c r="AR31">
        <v>0</v>
      </c>
      <c r="AS31">
        <v>0</v>
      </c>
      <c r="AT31">
        <v>1</v>
      </c>
      <c r="AU31">
        <v>0</v>
      </c>
      <c r="AV31" t="s">
        <v>11</v>
      </c>
      <c r="AW31">
        <v>12</v>
      </c>
      <c r="AX31" t="s">
        <v>64</v>
      </c>
      <c r="AY31">
        <v>1</v>
      </c>
      <c r="AZ31" t="s">
        <v>90</v>
      </c>
      <c r="BA31">
        <v>41.484929999999899</v>
      </c>
      <c r="BB31">
        <v>-81.703968000000003</v>
      </c>
      <c r="BC31">
        <v>2011</v>
      </c>
      <c r="BD31">
        <v>9</v>
      </c>
      <c r="BE31">
        <v>3633</v>
      </c>
      <c r="BF31">
        <v>99</v>
      </c>
      <c r="BG31">
        <v>390351036024</v>
      </c>
      <c r="BH31">
        <v>1785</v>
      </c>
      <c r="BI31">
        <v>402431</v>
      </c>
      <c r="BJ31">
        <v>810</v>
      </c>
      <c r="BK31">
        <v>516</v>
      </c>
      <c r="BL31">
        <v>294</v>
      </c>
      <c r="BM31">
        <v>55.299999999999898</v>
      </c>
      <c r="BN31">
        <v>12</v>
      </c>
      <c r="BO31">
        <v>6</v>
      </c>
      <c r="BP31">
        <v>6</v>
      </c>
      <c r="BQ31">
        <v>4</v>
      </c>
      <c r="BR31">
        <v>22</v>
      </c>
      <c r="BS31">
        <v>0</v>
      </c>
      <c r="BT31">
        <v>4</v>
      </c>
      <c r="BU31">
        <v>0</v>
      </c>
      <c r="BV31">
        <v>31</v>
      </c>
      <c r="BW31">
        <v>2</v>
      </c>
      <c r="BX31">
        <v>13</v>
      </c>
      <c r="BY31">
        <v>15</v>
      </c>
      <c r="BZ31">
        <v>98</v>
      </c>
      <c r="CA31">
        <v>175</v>
      </c>
      <c r="CB31">
        <v>291</v>
      </c>
      <c r="CC31">
        <v>23</v>
      </c>
      <c r="CD31">
        <v>12</v>
      </c>
      <c r="CE31">
        <v>72</v>
      </c>
      <c r="CF31">
        <v>24</v>
      </c>
      <c r="CG31">
        <v>0</v>
      </c>
      <c r="CH31">
        <v>0</v>
      </c>
      <c r="CI31">
        <v>0</v>
      </c>
      <c r="CJ31">
        <v>0</v>
      </c>
      <c r="CK31">
        <v>28</v>
      </c>
      <c r="CL31">
        <v>96</v>
      </c>
      <c r="CM31">
        <v>484</v>
      </c>
      <c r="CN31">
        <v>276</v>
      </c>
      <c r="CO31">
        <v>18</v>
      </c>
      <c r="CP31">
        <v>0</v>
      </c>
      <c r="CQ31">
        <v>0</v>
      </c>
      <c r="CR31">
        <v>0</v>
      </c>
      <c r="CS31">
        <v>32</v>
      </c>
      <c r="CT31">
        <v>0</v>
      </c>
      <c r="CU31">
        <v>756</v>
      </c>
      <c r="CV31">
        <v>273</v>
      </c>
      <c r="CW31">
        <v>196</v>
      </c>
      <c r="CX31">
        <v>20</v>
      </c>
      <c r="CY31">
        <v>36</v>
      </c>
      <c r="CZ31">
        <v>91</v>
      </c>
      <c r="DA31">
        <v>55</v>
      </c>
      <c r="DB31">
        <v>67</v>
      </c>
      <c r="DC31">
        <v>0</v>
      </c>
      <c r="DD31">
        <v>18</v>
      </c>
      <c r="DE31">
        <v>0</v>
      </c>
      <c r="DF31">
        <v>8804</v>
      </c>
      <c r="DG31">
        <v>1.24</v>
      </c>
      <c r="DH31">
        <v>566</v>
      </c>
      <c r="DI31">
        <v>793</v>
      </c>
      <c r="DJ31">
        <v>653</v>
      </c>
      <c r="DK31">
        <v>140</v>
      </c>
      <c r="DL31">
        <v>17</v>
      </c>
      <c r="DM31">
        <f t="shared" si="0"/>
        <v>1</v>
      </c>
      <c r="DN31">
        <f t="shared" si="1"/>
        <v>0</v>
      </c>
      <c r="DO31">
        <f t="shared" si="2"/>
        <v>0</v>
      </c>
      <c r="DP31">
        <f t="shared" si="3"/>
        <v>0</v>
      </c>
      <c r="DQ31">
        <f t="shared" si="4"/>
        <v>0</v>
      </c>
      <c r="DR31">
        <f t="shared" si="5"/>
        <v>1</v>
      </c>
      <c r="DS31">
        <f t="shared" si="6"/>
        <v>1</v>
      </c>
      <c r="DT31">
        <f t="shared" si="7"/>
        <v>0</v>
      </c>
      <c r="DU31">
        <f t="shared" si="8"/>
        <v>0</v>
      </c>
      <c r="DV31">
        <f t="shared" si="9"/>
        <v>0</v>
      </c>
      <c r="DW31">
        <f t="shared" si="10"/>
        <v>0</v>
      </c>
    </row>
    <row r="32" spans="1:127" x14ac:dyDescent="0.25">
      <c r="A32">
        <v>20118149993</v>
      </c>
      <c r="B32">
        <v>10991</v>
      </c>
      <c r="C32" t="s">
        <v>127</v>
      </c>
      <c r="D32">
        <v>15.25</v>
      </c>
      <c r="E32">
        <v>20110921</v>
      </c>
      <c r="F32" t="s">
        <v>128</v>
      </c>
      <c r="G32" t="s">
        <v>202</v>
      </c>
      <c r="H32">
        <v>0</v>
      </c>
      <c r="I32" t="s">
        <v>82</v>
      </c>
      <c r="J32">
        <v>10</v>
      </c>
      <c r="K32" t="s">
        <v>41</v>
      </c>
      <c r="L32" t="s">
        <v>69</v>
      </c>
      <c r="M32" t="s">
        <v>11</v>
      </c>
      <c r="N32" t="s">
        <v>70</v>
      </c>
      <c r="O32" t="s">
        <v>121</v>
      </c>
      <c r="P32" t="s">
        <v>104</v>
      </c>
      <c r="Q32" t="s">
        <v>46</v>
      </c>
      <c r="R32" t="s">
        <v>47</v>
      </c>
      <c r="S32" t="s">
        <v>88</v>
      </c>
      <c r="T32" t="s">
        <v>682</v>
      </c>
      <c r="U32" t="s">
        <v>89</v>
      </c>
      <c r="V32" t="s">
        <v>51</v>
      </c>
      <c r="W32" t="s">
        <v>77</v>
      </c>
      <c r="X32">
        <v>19</v>
      </c>
      <c r="Y32" t="s">
        <v>52</v>
      </c>
      <c r="Z32" t="s">
        <v>85</v>
      </c>
      <c r="AA32" t="s">
        <v>54</v>
      </c>
      <c r="AB32" t="s">
        <v>11</v>
      </c>
      <c r="AC32" t="s">
        <v>75</v>
      </c>
      <c r="AD32" t="s">
        <v>56</v>
      </c>
      <c r="AE32" t="s">
        <v>47</v>
      </c>
      <c r="AF32" t="s">
        <v>47</v>
      </c>
      <c r="AG32" t="s">
        <v>73</v>
      </c>
      <c r="AH32" t="s">
        <v>11</v>
      </c>
      <c r="AI32" t="s">
        <v>11</v>
      </c>
      <c r="AJ32" t="s">
        <v>47</v>
      </c>
      <c r="AK32" t="s">
        <v>47</v>
      </c>
      <c r="AL32">
        <v>0</v>
      </c>
      <c r="AM32" t="s">
        <v>11</v>
      </c>
      <c r="AN32" t="s">
        <v>61</v>
      </c>
      <c r="AO32" t="s">
        <v>62</v>
      </c>
      <c r="AP32" t="s">
        <v>683</v>
      </c>
      <c r="AQ32" t="s">
        <v>63</v>
      </c>
      <c r="AR32">
        <v>0</v>
      </c>
      <c r="AS32">
        <v>0</v>
      </c>
      <c r="AT32">
        <v>0</v>
      </c>
      <c r="AU32">
        <v>0</v>
      </c>
      <c r="AV32" t="s">
        <v>11</v>
      </c>
      <c r="AW32">
        <v>12</v>
      </c>
      <c r="AX32" t="s">
        <v>64</v>
      </c>
      <c r="AY32">
        <v>1</v>
      </c>
      <c r="AZ32" t="s">
        <v>90</v>
      </c>
      <c r="BA32">
        <v>41.481233000000003</v>
      </c>
      <c r="BB32">
        <v>-81.7109039999999</v>
      </c>
      <c r="BC32">
        <v>2011</v>
      </c>
      <c r="BD32">
        <v>9</v>
      </c>
      <c r="BE32">
        <v>3668</v>
      </c>
      <c r="BF32">
        <v>111</v>
      </c>
      <c r="BG32">
        <v>390351039002</v>
      </c>
      <c r="BH32">
        <v>306</v>
      </c>
      <c r="BI32">
        <v>529983</v>
      </c>
      <c r="BJ32">
        <v>822</v>
      </c>
      <c r="BK32">
        <v>362</v>
      </c>
      <c r="BL32">
        <v>460</v>
      </c>
      <c r="BM32">
        <v>27.5</v>
      </c>
      <c r="BN32">
        <v>82</v>
      </c>
      <c r="BO32">
        <v>20</v>
      </c>
      <c r="BP32">
        <v>61</v>
      </c>
      <c r="BQ32">
        <v>56</v>
      </c>
      <c r="BR32">
        <v>44</v>
      </c>
      <c r="BS32">
        <v>58</v>
      </c>
      <c r="BT32">
        <v>5</v>
      </c>
      <c r="BU32">
        <v>46</v>
      </c>
      <c r="BV32">
        <v>92</v>
      </c>
      <c r="BW32">
        <v>99</v>
      </c>
      <c r="BX32">
        <v>30</v>
      </c>
      <c r="BY32">
        <v>14</v>
      </c>
      <c r="BZ32">
        <v>20</v>
      </c>
      <c r="CA32">
        <v>46</v>
      </c>
      <c r="CB32">
        <v>27</v>
      </c>
      <c r="CC32">
        <v>0</v>
      </c>
      <c r="CD32">
        <v>36</v>
      </c>
      <c r="CE32">
        <v>9</v>
      </c>
      <c r="CF32">
        <v>9</v>
      </c>
      <c r="CG32">
        <v>38</v>
      </c>
      <c r="CH32">
        <v>23</v>
      </c>
      <c r="CI32">
        <v>0</v>
      </c>
      <c r="CJ32">
        <v>7</v>
      </c>
      <c r="CK32">
        <v>219</v>
      </c>
      <c r="CL32">
        <v>86</v>
      </c>
      <c r="CM32">
        <v>291</v>
      </c>
      <c r="CN32">
        <v>457</v>
      </c>
      <c r="CO32">
        <v>0</v>
      </c>
      <c r="CP32">
        <v>0</v>
      </c>
      <c r="CQ32">
        <v>0</v>
      </c>
      <c r="CR32">
        <v>66</v>
      </c>
      <c r="CS32">
        <v>8</v>
      </c>
      <c r="CT32">
        <v>232</v>
      </c>
      <c r="CU32">
        <v>450</v>
      </c>
      <c r="CV32">
        <v>142</v>
      </c>
      <c r="CW32">
        <v>65</v>
      </c>
      <c r="CX32">
        <v>0</v>
      </c>
      <c r="CY32">
        <v>15</v>
      </c>
      <c r="CZ32">
        <v>104</v>
      </c>
      <c r="DA32">
        <v>25</v>
      </c>
      <c r="DB32">
        <v>56</v>
      </c>
      <c r="DC32">
        <v>35</v>
      </c>
      <c r="DD32">
        <v>8</v>
      </c>
      <c r="DE32">
        <v>0</v>
      </c>
      <c r="DF32">
        <v>15985</v>
      </c>
      <c r="DG32">
        <v>2.2599999999999998</v>
      </c>
      <c r="DH32">
        <v>136</v>
      </c>
      <c r="DI32">
        <v>522</v>
      </c>
      <c r="DJ32">
        <v>364</v>
      </c>
      <c r="DK32">
        <v>158</v>
      </c>
      <c r="DL32">
        <v>142</v>
      </c>
      <c r="DM32">
        <f t="shared" si="0"/>
        <v>1</v>
      </c>
      <c r="DN32">
        <f t="shared" si="1"/>
        <v>0</v>
      </c>
      <c r="DO32">
        <f t="shared" si="2"/>
        <v>0</v>
      </c>
      <c r="DP32">
        <f t="shared" si="3"/>
        <v>0</v>
      </c>
      <c r="DQ32">
        <f t="shared" si="4"/>
        <v>0</v>
      </c>
      <c r="DR32">
        <f t="shared" si="5"/>
        <v>1</v>
      </c>
      <c r="DS32">
        <f t="shared" si="6"/>
        <v>1</v>
      </c>
      <c r="DT32">
        <f t="shared" si="7"/>
        <v>0</v>
      </c>
      <c r="DU32">
        <f t="shared" si="8"/>
        <v>0</v>
      </c>
      <c r="DV32">
        <f t="shared" si="9"/>
        <v>0</v>
      </c>
      <c r="DW32">
        <f t="shared" si="10"/>
        <v>0</v>
      </c>
    </row>
    <row r="33" spans="1:127" x14ac:dyDescent="0.25">
      <c r="A33">
        <v>20144023066</v>
      </c>
      <c r="B33" t="s">
        <v>684</v>
      </c>
      <c r="C33" t="s">
        <v>164</v>
      </c>
      <c r="D33">
        <v>1.73</v>
      </c>
      <c r="E33">
        <v>20140611</v>
      </c>
      <c r="F33" t="s">
        <v>152</v>
      </c>
      <c r="G33" t="s">
        <v>685</v>
      </c>
      <c r="H33">
        <v>0</v>
      </c>
      <c r="I33" t="s">
        <v>82</v>
      </c>
      <c r="J33">
        <v>16</v>
      </c>
      <c r="K33" t="s">
        <v>41</v>
      </c>
      <c r="L33" t="s">
        <v>69</v>
      </c>
      <c r="M33" t="s">
        <v>11</v>
      </c>
      <c r="N33" t="s">
        <v>43</v>
      </c>
      <c r="O33" t="s">
        <v>71</v>
      </c>
      <c r="P33" t="s">
        <v>45</v>
      </c>
      <c r="Q33" t="s">
        <v>72</v>
      </c>
      <c r="R33" t="s">
        <v>47</v>
      </c>
      <c r="S33" t="s">
        <v>48</v>
      </c>
      <c r="T33" t="s">
        <v>686</v>
      </c>
      <c r="U33" t="s">
        <v>213</v>
      </c>
      <c r="V33" t="s">
        <v>77</v>
      </c>
      <c r="W33" t="s">
        <v>76</v>
      </c>
      <c r="X33">
        <v>54</v>
      </c>
      <c r="Y33" t="s">
        <v>60</v>
      </c>
      <c r="Z33" t="s">
        <v>190</v>
      </c>
      <c r="AA33" t="s">
        <v>54</v>
      </c>
      <c r="AB33" t="s">
        <v>11</v>
      </c>
      <c r="AC33" t="s">
        <v>86</v>
      </c>
      <c r="AD33" t="s">
        <v>56</v>
      </c>
      <c r="AE33" t="s">
        <v>47</v>
      </c>
      <c r="AF33" t="s">
        <v>98</v>
      </c>
      <c r="AG33" t="s">
        <v>73</v>
      </c>
      <c r="AH33">
        <v>38</v>
      </c>
      <c r="AI33" t="s">
        <v>60</v>
      </c>
      <c r="AJ33" t="s">
        <v>77</v>
      </c>
      <c r="AK33" t="s">
        <v>76</v>
      </c>
      <c r="AL33" t="s">
        <v>54</v>
      </c>
      <c r="AM33" t="s">
        <v>11</v>
      </c>
      <c r="AN33" t="s">
        <v>61</v>
      </c>
      <c r="AO33" t="s">
        <v>62</v>
      </c>
      <c r="AP33" t="s">
        <v>687</v>
      </c>
      <c r="AQ33" t="s">
        <v>130</v>
      </c>
      <c r="AR33">
        <v>0</v>
      </c>
      <c r="AS33">
        <v>0</v>
      </c>
      <c r="AT33">
        <v>1</v>
      </c>
      <c r="AU33">
        <v>0</v>
      </c>
      <c r="AV33" t="s">
        <v>11</v>
      </c>
      <c r="AW33">
        <v>12</v>
      </c>
      <c r="AX33" t="s">
        <v>64</v>
      </c>
      <c r="AY33">
        <v>1</v>
      </c>
      <c r="AZ33" t="s">
        <v>1</v>
      </c>
      <c r="BA33">
        <v>41.484095000000003</v>
      </c>
      <c r="BB33">
        <v>-81.730337000000006</v>
      </c>
      <c r="BC33">
        <v>2014</v>
      </c>
      <c r="BD33">
        <v>6</v>
      </c>
      <c r="BE33">
        <v>3676</v>
      </c>
      <c r="BF33">
        <v>61</v>
      </c>
      <c r="BG33">
        <v>390351012001</v>
      </c>
      <c r="BH33">
        <v>1592</v>
      </c>
      <c r="BI33">
        <v>949879</v>
      </c>
      <c r="BJ33">
        <v>1304</v>
      </c>
      <c r="BK33">
        <v>639</v>
      </c>
      <c r="BL33">
        <v>665</v>
      </c>
      <c r="BM33">
        <v>32.1</v>
      </c>
      <c r="BN33">
        <v>174</v>
      </c>
      <c r="BO33">
        <v>64</v>
      </c>
      <c r="BP33">
        <v>62</v>
      </c>
      <c r="BQ33">
        <v>49</v>
      </c>
      <c r="BR33">
        <v>0</v>
      </c>
      <c r="BS33">
        <v>3</v>
      </c>
      <c r="BT33">
        <v>15</v>
      </c>
      <c r="BU33">
        <v>22</v>
      </c>
      <c r="BV33">
        <v>91</v>
      </c>
      <c r="BW33">
        <v>342</v>
      </c>
      <c r="BX33">
        <v>26</v>
      </c>
      <c r="BY33">
        <v>61</v>
      </c>
      <c r="BZ33">
        <v>51</v>
      </c>
      <c r="CA33">
        <v>93</v>
      </c>
      <c r="CB33">
        <v>48</v>
      </c>
      <c r="CC33">
        <v>47</v>
      </c>
      <c r="CD33">
        <v>53</v>
      </c>
      <c r="CE33">
        <v>8</v>
      </c>
      <c r="CF33">
        <v>15</v>
      </c>
      <c r="CG33">
        <v>24</v>
      </c>
      <c r="CH33">
        <v>44</v>
      </c>
      <c r="CI33">
        <v>6</v>
      </c>
      <c r="CJ33">
        <v>6</v>
      </c>
      <c r="CK33">
        <v>349</v>
      </c>
      <c r="CL33">
        <v>103</v>
      </c>
      <c r="CM33">
        <v>193</v>
      </c>
      <c r="CN33">
        <v>1028</v>
      </c>
      <c r="CO33">
        <v>0</v>
      </c>
      <c r="CP33">
        <v>0</v>
      </c>
      <c r="CQ33">
        <v>0</v>
      </c>
      <c r="CR33">
        <v>52</v>
      </c>
      <c r="CS33">
        <v>31</v>
      </c>
      <c r="CT33">
        <v>249</v>
      </c>
      <c r="CU33">
        <v>915</v>
      </c>
      <c r="CV33">
        <v>156</v>
      </c>
      <c r="CW33">
        <v>201</v>
      </c>
      <c r="CX33">
        <v>69</v>
      </c>
      <c r="CY33">
        <v>57</v>
      </c>
      <c r="CZ33">
        <v>120</v>
      </c>
      <c r="DA33">
        <v>48</v>
      </c>
      <c r="DB33">
        <v>133</v>
      </c>
      <c r="DC33">
        <v>96</v>
      </c>
      <c r="DD33">
        <v>18</v>
      </c>
      <c r="DE33">
        <v>17</v>
      </c>
      <c r="DF33">
        <v>21276</v>
      </c>
      <c r="DG33">
        <v>1.93</v>
      </c>
      <c r="DH33">
        <v>241</v>
      </c>
      <c r="DI33">
        <v>828</v>
      </c>
      <c r="DJ33">
        <v>676</v>
      </c>
      <c r="DK33">
        <v>152</v>
      </c>
      <c r="DL33">
        <v>213</v>
      </c>
      <c r="DM33">
        <f t="shared" si="0"/>
        <v>0</v>
      </c>
      <c r="DN33">
        <f t="shared" si="1"/>
        <v>0</v>
      </c>
      <c r="DO33">
        <f t="shared" si="2"/>
        <v>0</v>
      </c>
      <c r="DP33">
        <f t="shared" si="3"/>
        <v>1</v>
      </c>
      <c r="DQ33">
        <f t="shared" si="4"/>
        <v>0</v>
      </c>
      <c r="DR33">
        <f t="shared" si="5"/>
        <v>1</v>
      </c>
      <c r="DS33">
        <f t="shared" si="6"/>
        <v>0</v>
      </c>
      <c r="DT33">
        <f t="shared" si="7"/>
        <v>0</v>
      </c>
      <c r="DU33">
        <f t="shared" si="8"/>
        <v>0</v>
      </c>
      <c r="DV33">
        <f t="shared" si="9"/>
        <v>1</v>
      </c>
      <c r="DW33">
        <f t="shared" si="10"/>
        <v>0</v>
      </c>
    </row>
    <row r="34" spans="1:127" x14ac:dyDescent="0.25">
      <c r="A34">
        <v>20144023615</v>
      </c>
      <c r="B34">
        <v>7241</v>
      </c>
      <c r="C34" t="s">
        <v>99</v>
      </c>
      <c r="D34">
        <v>16.6099999999999</v>
      </c>
      <c r="E34">
        <v>20140615</v>
      </c>
      <c r="F34" t="s">
        <v>100</v>
      </c>
      <c r="G34" t="s">
        <v>260</v>
      </c>
      <c r="H34">
        <v>0</v>
      </c>
      <c r="I34" t="s">
        <v>161</v>
      </c>
      <c r="J34">
        <v>13</v>
      </c>
      <c r="K34" t="s">
        <v>41</v>
      </c>
      <c r="L34" t="s">
        <v>69</v>
      </c>
      <c r="M34" t="s">
        <v>11</v>
      </c>
      <c r="N34" t="s">
        <v>43</v>
      </c>
      <c r="O34" t="s">
        <v>71</v>
      </c>
      <c r="P34" t="s">
        <v>45</v>
      </c>
      <c r="Q34" t="s">
        <v>94</v>
      </c>
      <c r="R34" t="s">
        <v>119</v>
      </c>
      <c r="S34" t="s">
        <v>122</v>
      </c>
      <c r="T34" t="s">
        <v>688</v>
      </c>
      <c r="U34" t="s">
        <v>73</v>
      </c>
      <c r="V34" t="s">
        <v>50</v>
      </c>
      <c r="W34" t="s">
        <v>51</v>
      </c>
      <c r="X34" t="s">
        <v>11</v>
      </c>
      <c r="Y34" t="s">
        <v>11</v>
      </c>
      <c r="Z34" t="s">
        <v>85</v>
      </c>
      <c r="AA34">
        <v>0</v>
      </c>
      <c r="AB34" t="s">
        <v>11</v>
      </c>
      <c r="AC34" t="s">
        <v>86</v>
      </c>
      <c r="AD34" t="s">
        <v>111</v>
      </c>
      <c r="AE34" t="s">
        <v>54</v>
      </c>
      <c r="AF34" t="s">
        <v>88</v>
      </c>
      <c r="AG34" t="s">
        <v>129</v>
      </c>
      <c r="AH34">
        <v>36</v>
      </c>
      <c r="AI34" t="s">
        <v>60</v>
      </c>
      <c r="AJ34" t="s">
        <v>77</v>
      </c>
      <c r="AK34" t="s">
        <v>47</v>
      </c>
      <c r="AL34" t="s">
        <v>54</v>
      </c>
      <c r="AM34" t="s">
        <v>11</v>
      </c>
      <c r="AN34" t="s">
        <v>61</v>
      </c>
      <c r="AO34" t="s">
        <v>62</v>
      </c>
      <c r="AP34" t="s">
        <v>689</v>
      </c>
      <c r="AQ34" t="s">
        <v>63</v>
      </c>
      <c r="AR34">
        <v>0</v>
      </c>
      <c r="AS34">
        <v>0</v>
      </c>
      <c r="AT34">
        <v>1</v>
      </c>
      <c r="AU34">
        <v>0</v>
      </c>
      <c r="AV34" t="s">
        <v>11</v>
      </c>
      <c r="AW34">
        <v>12</v>
      </c>
      <c r="AX34" t="s">
        <v>64</v>
      </c>
      <c r="AY34">
        <v>1</v>
      </c>
      <c r="AZ34" t="s">
        <v>1</v>
      </c>
      <c r="BA34">
        <v>41.473629000000003</v>
      </c>
      <c r="BB34">
        <v>-81.699329000000006</v>
      </c>
      <c r="BC34">
        <v>2014</v>
      </c>
      <c r="BD34">
        <v>6</v>
      </c>
      <c r="BE34">
        <v>3698</v>
      </c>
      <c r="BF34">
        <v>1118</v>
      </c>
      <c r="BG34">
        <v>390351041002</v>
      </c>
      <c r="BH34">
        <v>1788</v>
      </c>
      <c r="BI34">
        <v>121610</v>
      </c>
      <c r="BJ34">
        <v>299</v>
      </c>
      <c r="BK34">
        <v>141</v>
      </c>
      <c r="BL34">
        <v>158</v>
      </c>
      <c r="BM34">
        <v>54.7</v>
      </c>
      <c r="BN34">
        <v>0</v>
      </c>
      <c r="BO34">
        <v>0</v>
      </c>
      <c r="BP34">
        <v>0</v>
      </c>
      <c r="BQ34">
        <v>0</v>
      </c>
      <c r="BR34">
        <v>3</v>
      </c>
      <c r="BS34">
        <v>6</v>
      </c>
      <c r="BT34">
        <v>12</v>
      </c>
      <c r="BU34">
        <v>20</v>
      </c>
      <c r="BV34">
        <v>0</v>
      </c>
      <c r="BW34">
        <v>0</v>
      </c>
      <c r="BX34">
        <v>13</v>
      </c>
      <c r="BY34">
        <v>9</v>
      </c>
      <c r="BZ34">
        <v>28</v>
      </c>
      <c r="CA34">
        <v>62</v>
      </c>
      <c r="CB34">
        <v>46</v>
      </c>
      <c r="CC34">
        <v>17</v>
      </c>
      <c r="CD34">
        <v>28</v>
      </c>
      <c r="CE34">
        <v>0</v>
      </c>
      <c r="CF34">
        <v>0</v>
      </c>
      <c r="CG34">
        <v>25</v>
      </c>
      <c r="CH34">
        <v>5</v>
      </c>
      <c r="CI34">
        <v>0</v>
      </c>
      <c r="CJ34">
        <v>25</v>
      </c>
      <c r="CK34">
        <v>0</v>
      </c>
      <c r="CL34">
        <v>55</v>
      </c>
      <c r="CM34">
        <v>31</v>
      </c>
      <c r="CN34">
        <v>260</v>
      </c>
      <c r="CO34">
        <v>3</v>
      </c>
      <c r="CP34">
        <v>0</v>
      </c>
      <c r="CQ34">
        <v>0</v>
      </c>
      <c r="CR34">
        <v>0</v>
      </c>
      <c r="CS34">
        <v>5</v>
      </c>
      <c r="CT34">
        <v>105</v>
      </c>
      <c r="CU34">
        <v>258</v>
      </c>
      <c r="CV34">
        <v>138</v>
      </c>
      <c r="CW34">
        <v>89</v>
      </c>
      <c r="CX34">
        <v>0</v>
      </c>
      <c r="CY34">
        <v>0</v>
      </c>
      <c r="CZ34">
        <v>15</v>
      </c>
      <c r="DA34">
        <v>16</v>
      </c>
      <c r="DB34">
        <v>0</v>
      </c>
      <c r="DC34">
        <v>0</v>
      </c>
      <c r="DD34">
        <v>0</v>
      </c>
      <c r="DE34">
        <v>0</v>
      </c>
      <c r="DF34">
        <v>9107</v>
      </c>
      <c r="DG34">
        <v>1.53</v>
      </c>
      <c r="DH34">
        <v>142</v>
      </c>
      <c r="DI34">
        <v>229</v>
      </c>
      <c r="DJ34">
        <v>196</v>
      </c>
      <c r="DK34">
        <v>33</v>
      </c>
      <c r="DL34">
        <v>52</v>
      </c>
      <c r="DM34">
        <f t="shared" si="0"/>
        <v>0</v>
      </c>
      <c r="DN34">
        <f t="shared" si="1"/>
        <v>0</v>
      </c>
      <c r="DO34">
        <f t="shared" si="2"/>
        <v>0</v>
      </c>
      <c r="DP34">
        <f t="shared" si="3"/>
        <v>1</v>
      </c>
      <c r="DQ34">
        <f t="shared" si="4"/>
        <v>0</v>
      </c>
      <c r="DR34">
        <f t="shared" si="5"/>
        <v>1</v>
      </c>
      <c r="DS34">
        <f t="shared" si="6"/>
        <v>0</v>
      </c>
      <c r="DT34">
        <f t="shared" si="7"/>
        <v>0</v>
      </c>
      <c r="DU34">
        <f t="shared" si="8"/>
        <v>0</v>
      </c>
      <c r="DV34">
        <f t="shared" si="9"/>
        <v>1</v>
      </c>
      <c r="DW34">
        <f t="shared" si="10"/>
        <v>0</v>
      </c>
    </row>
    <row r="35" spans="1:127" x14ac:dyDescent="0.25">
      <c r="A35">
        <v>20144023624</v>
      </c>
      <c r="B35">
        <v>7205</v>
      </c>
      <c r="C35" t="s">
        <v>99</v>
      </c>
      <c r="D35">
        <v>17.39</v>
      </c>
      <c r="E35">
        <v>20140614</v>
      </c>
      <c r="F35" t="s">
        <v>100</v>
      </c>
      <c r="G35" t="s">
        <v>690</v>
      </c>
      <c r="H35">
        <v>0</v>
      </c>
      <c r="I35" t="s">
        <v>102</v>
      </c>
      <c r="J35">
        <v>9</v>
      </c>
      <c r="K35" t="s">
        <v>41</v>
      </c>
      <c r="L35" t="s">
        <v>69</v>
      </c>
      <c r="M35" t="s">
        <v>11</v>
      </c>
      <c r="N35" t="s">
        <v>43</v>
      </c>
      <c r="O35" t="s">
        <v>71</v>
      </c>
      <c r="P35" t="s">
        <v>45</v>
      </c>
      <c r="Q35" t="s">
        <v>46</v>
      </c>
      <c r="R35" t="s">
        <v>47</v>
      </c>
      <c r="S35" t="s">
        <v>96</v>
      </c>
      <c r="T35" t="s">
        <v>691</v>
      </c>
      <c r="U35" t="s">
        <v>123</v>
      </c>
      <c r="V35" t="s">
        <v>50</v>
      </c>
      <c r="W35" t="s">
        <v>47</v>
      </c>
      <c r="X35">
        <v>48</v>
      </c>
      <c r="Y35" t="s">
        <v>60</v>
      </c>
      <c r="Z35" t="s">
        <v>85</v>
      </c>
      <c r="AA35" t="s">
        <v>54</v>
      </c>
      <c r="AB35" t="s">
        <v>11</v>
      </c>
      <c r="AC35" t="s">
        <v>86</v>
      </c>
      <c r="AD35" t="s">
        <v>56</v>
      </c>
      <c r="AE35" t="s">
        <v>47</v>
      </c>
      <c r="AF35" t="s">
        <v>98</v>
      </c>
      <c r="AG35" t="s">
        <v>73</v>
      </c>
      <c r="AH35">
        <v>31</v>
      </c>
      <c r="AI35" t="s">
        <v>52</v>
      </c>
      <c r="AJ35" t="s">
        <v>50</v>
      </c>
      <c r="AK35" t="s">
        <v>51</v>
      </c>
      <c r="AL35" t="s">
        <v>54</v>
      </c>
      <c r="AM35" t="s">
        <v>11</v>
      </c>
      <c r="AN35" t="s">
        <v>61</v>
      </c>
      <c r="AO35" t="s">
        <v>62</v>
      </c>
      <c r="AP35" t="s">
        <v>692</v>
      </c>
      <c r="AQ35" t="s">
        <v>63</v>
      </c>
      <c r="AR35">
        <v>0</v>
      </c>
      <c r="AS35">
        <v>0</v>
      </c>
      <c r="AT35">
        <v>0</v>
      </c>
      <c r="AU35">
        <v>1</v>
      </c>
      <c r="AV35" t="s">
        <v>11</v>
      </c>
      <c r="AW35">
        <v>12</v>
      </c>
      <c r="AX35" t="s">
        <v>64</v>
      </c>
      <c r="AY35">
        <v>1</v>
      </c>
      <c r="AZ35" t="s">
        <v>1</v>
      </c>
      <c r="BA35">
        <v>41.484181999999898</v>
      </c>
      <c r="BB35">
        <v>-81.703388000000004</v>
      </c>
      <c r="BC35">
        <v>2014</v>
      </c>
      <c r="BD35">
        <v>6</v>
      </c>
      <c r="BE35">
        <v>3701</v>
      </c>
      <c r="BF35">
        <v>99</v>
      </c>
      <c r="BG35">
        <v>390351036024</v>
      </c>
      <c r="BH35">
        <v>1785</v>
      </c>
      <c r="BI35">
        <v>402431</v>
      </c>
      <c r="BJ35">
        <v>810</v>
      </c>
      <c r="BK35">
        <v>516</v>
      </c>
      <c r="BL35">
        <v>294</v>
      </c>
      <c r="BM35">
        <v>55.299999999999898</v>
      </c>
      <c r="BN35">
        <v>12</v>
      </c>
      <c r="BO35">
        <v>6</v>
      </c>
      <c r="BP35">
        <v>6</v>
      </c>
      <c r="BQ35">
        <v>4</v>
      </c>
      <c r="BR35">
        <v>22</v>
      </c>
      <c r="BS35">
        <v>0</v>
      </c>
      <c r="BT35">
        <v>4</v>
      </c>
      <c r="BU35">
        <v>0</v>
      </c>
      <c r="BV35">
        <v>31</v>
      </c>
      <c r="BW35">
        <v>2</v>
      </c>
      <c r="BX35">
        <v>13</v>
      </c>
      <c r="BY35">
        <v>15</v>
      </c>
      <c r="BZ35">
        <v>98</v>
      </c>
      <c r="CA35">
        <v>175</v>
      </c>
      <c r="CB35">
        <v>291</v>
      </c>
      <c r="CC35">
        <v>23</v>
      </c>
      <c r="CD35">
        <v>12</v>
      </c>
      <c r="CE35">
        <v>72</v>
      </c>
      <c r="CF35">
        <v>24</v>
      </c>
      <c r="CG35">
        <v>0</v>
      </c>
      <c r="CH35">
        <v>0</v>
      </c>
      <c r="CI35">
        <v>0</v>
      </c>
      <c r="CJ35">
        <v>0</v>
      </c>
      <c r="CK35">
        <v>28</v>
      </c>
      <c r="CL35">
        <v>96</v>
      </c>
      <c r="CM35">
        <v>484</v>
      </c>
      <c r="CN35">
        <v>276</v>
      </c>
      <c r="CO35">
        <v>18</v>
      </c>
      <c r="CP35">
        <v>0</v>
      </c>
      <c r="CQ35">
        <v>0</v>
      </c>
      <c r="CR35">
        <v>0</v>
      </c>
      <c r="CS35">
        <v>32</v>
      </c>
      <c r="CT35">
        <v>0</v>
      </c>
      <c r="CU35">
        <v>756</v>
      </c>
      <c r="CV35">
        <v>273</v>
      </c>
      <c r="CW35">
        <v>196</v>
      </c>
      <c r="CX35">
        <v>20</v>
      </c>
      <c r="CY35">
        <v>36</v>
      </c>
      <c r="CZ35">
        <v>91</v>
      </c>
      <c r="DA35">
        <v>55</v>
      </c>
      <c r="DB35">
        <v>67</v>
      </c>
      <c r="DC35">
        <v>0</v>
      </c>
      <c r="DD35">
        <v>18</v>
      </c>
      <c r="DE35">
        <v>0</v>
      </c>
      <c r="DF35">
        <v>8804</v>
      </c>
      <c r="DG35">
        <v>1.24</v>
      </c>
      <c r="DH35">
        <v>566</v>
      </c>
      <c r="DI35">
        <v>793</v>
      </c>
      <c r="DJ35">
        <v>653</v>
      </c>
      <c r="DK35">
        <v>140</v>
      </c>
      <c r="DL35">
        <v>17</v>
      </c>
      <c r="DM35">
        <f t="shared" si="0"/>
        <v>0</v>
      </c>
      <c r="DN35">
        <f t="shared" si="1"/>
        <v>0</v>
      </c>
      <c r="DO35">
        <f t="shared" si="2"/>
        <v>0</v>
      </c>
      <c r="DP35">
        <f t="shared" si="3"/>
        <v>1</v>
      </c>
      <c r="DQ35">
        <f t="shared" si="4"/>
        <v>0</v>
      </c>
      <c r="DR35">
        <f t="shared" si="5"/>
        <v>1</v>
      </c>
      <c r="DS35">
        <f t="shared" si="6"/>
        <v>0</v>
      </c>
      <c r="DT35">
        <f t="shared" si="7"/>
        <v>0</v>
      </c>
      <c r="DU35">
        <f t="shared" si="8"/>
        <v>0</v>
      </c>
      <c r="DV35">
        <f t="shared" si="9"/>
        <v>1</v>
      </c>
      <c r="DW35">
        <f t="shared" si="10"/>
        <v>0</v>
      </c>
    </row>
    <row r="36" spans="1:127" x14ac:dyDescent="0.25">
      <c r="A36">
        <v>20144023631</v>
      </c>
      <c r="B36">
        <v>7190</v>
      </c>
      <c r="C36" t="s">
        <v>241</v>
      </c>
      <c r="D36">
        <v>2.99</v>
      </c>
      <c r="E36">
        <v>20140614</v>
      </c>
      <c r="F36" t="s">
        <v>202</v>
      </c>
      <c r="G36" t="s">
        <v>693</v>
      </c>
      <c r="H36">
        <v>0</v>
      </c>
      <c r="I36" t="s">
        <v>102</v>
      </c>
      <c r="J36">
        <v>11</v>
      </c>
      <c r="K36" t="s">
        <v>41</v>
      </c>
      <c r="L36" t="s">
        <v>69</v>
      </c>
      <c r="M36" t="s">
        <v>11</v>
      </c>
      <c r="N36" t="s">
        <v>70</v>
      </c>
      <c r="O36" t="s">
        <v>71</v>
      </c>
      <c r="P36" t="s">
        <v>45</v>
      </c>
      <c r="Q36" t="s">
        <v>46</v>
      </c>
      <c r="R36" t="s">
        <v>449</v>
      </c>
      <c r="S36" t="s">
        <v>88</v>
      </c>
      <c r="T36" t="s">
        <v>694</v>
      </c>
      <c r="U36" t="s">
        <v>123</v>
      </c>
      <c r="V36" t="s">
        <v>76</v>
      </c>
      <c r="W36" t="s">
        <v>50</v>
      </c>
      <c r="X36">
        <v>23</v>
      </c>
      <c r="Y36" t="s">
        <v>60</v>
      </c>
      <c r="Z36" t="s">
        <v>120</v>
      </c>
      <c r="AA36" t="s">
        <v>54</v>
      </c>
      <c r="AB36" t="s">
        <v>11</v>
      </c>
      <c r="AC36" t="s">
        <v>86</v>
      </c>
      <c r="AD36" t="s">
        <v>56</v>
      </c>
      <c r="AE36" t="s">
        <v>695</v>
      </c>
      <c r="AF36" t="s">
        <v>98</v>
      </c>
      <c r="AG36" t="s">
        <v>73</v>
      </c>
      <c r="AH36">
        <v>21</v>
      </c>
      <c r="AI36" t="s">
        <v>60</v>
      </c>
      <c r="AJ36" t="s">
        <v>50</v>
      </c>
      <c r="AK36" t="s">
        <v>51</v>
      </c>
      <c r="AL36" t="s">
        <v>54</v>
      </c>
      <c r="AM36" t="s">
        <v>11</v>
      </c>
      <c r="AN36" t="s">
        <v>61</v>
      </c>
      <c r="AO36" t="s">
        <v>62</v>
      </c>
      <c r="AP36" t="s">
        <v>696</v>
      </c>
      <c r="AQ36" t="s">
        <v>63</v>
      </c>
      <c r="AR36">
        <v>0</v>
      </c>
      <c r="AS36">
        <v>0</v>
      </c>
      <c r="AT36">
        <v>0</v>
      </c>
      <c r="AU36">
        <v>0</v>
      </c>
      <c r="AV36" t="s">
        <v>228</v>
      </c>
      <c r="AW36">
        <v>12</v>
      </c>
      <c r="AX36" t="s">
        <v>64</v>
      </c>
      <c r="AY36">
        <v>1</v>
      </c>
      <c r="AZ36" t="s">
        <v>1</v>
      </c>
      <c r="BA36">
        <v>41.460802999999899</v>
      </c>
      <c r="BB36">
        <v>-81.711326</v>
      </c>
      <c r="BC36">
        <v>2014</v>
      </c>
      <c r="BD36">
        <v>6</v>
      </c>
      <c r="BE36">
        <v>3702</v>
      </c>
      <c r="BF36">
        <v>129</v>
      </c>
      <c r="BG36">
        <v>390351053001</v>
      </c>
      <c r="BH36">
        <v>1838</v>
      </c>
      <c r="BI36">
        <v>131604</v>
      </c>
      <c r="BJ36">
        <v>517</v>
      </c>
      <c r="BK36">
        <v>241</v>
      </c>
      <c r="BL36">
        <v>276</v>
      </c>
      <c r="BM36">
        <v>10.6999999999999</v>
      </c>
      <c r="BN36">
        <v>142</v>
      </c>
      <c r="BO36">
        <v>98</v>
      </c>
      <c r="BP36">
        <v>61</v>
      </c>
      <c r="BQ36">
        <v>5</v>
      </c>
      <c r="BR36">
        <v>0</v>
      </c>
      <c r="BS36">
        <v>0</v>
      </c>
      <c r="BT36">
        <v>0</v>
      </c>
      <c r="BU36">
        <v>6</v>
      </c>
      <c r="BV36">
        <v>53</v>
      </c>
      <c r="BW36">
        <v>47</v>
      </c>
      <c r="BX36">
        <v>32</v>
      </c>
      <c r="BY36">
        <v>0</v>
      </c>
      <c r="BZ36">
        <v>8</v>
      </c>
      <c r="CA36">
        <v>35</v>
      </c>
      <c r="CB36">
        <v>10</v>
      </c>
      <c r="CC36">
        <v>0</v>
      </c>
      <c r="CD36">
        <v>9</v>
      </c>
      <c r="CE36">
        <v>0</v>
      </c>
      <c r="CF36">
        <v>0</v>
      </c>
      <c r="CG36">
        <v>11</v>
      </c>
      <c r="CH36">
        <v>0</v>
      </c>
      <c r="CI36">
        <v>0</v>
      </c>
      <c r="CJ36">
        <v>0</v>
      </c>
      <c r="CK36">
        <v>306</v>
      </c>
      <c r="CL36">
        <v>11</v>
      </c>
      <c r="CM36">
        <v>259</v>
      </c>
      <c r="CN36">
        <v>206</v>
      </c>
      <c r="CO36">
        <v>0</v>
      </c>
      <c r="CP36">
        <v>0</v>
      </c>
      <c r="CQ36">
        <v>0</v>
      </c>
      <c r="CR36">
        <v>52</v>
      </c>
      <c r="CS36">
        <v>0</v>
      </c>
      <c r="CT36">
        <v>201</v>
      </c>
      <c r="CU36">
        <v>205</v>
      </c>
      <c r="CV36">
        <v>49</v>
      </c>
      <c r="CW36">
        <v>101</v>
      </c>
      <c r="CX36">
        <v>26</v>
      </c>
      <c r="CY36">
        <v>17</v>
      </c>
      <c r="CZ36">
        <v>12</v>
      </c>
      <c r="DA36">
        <v>0</v>
      </c>
      <c r="DB36">
        <v>0</v>
      </c>
      <c r="DC36">
        <v>0</v>
      </c>
      <c r="DD36">
        <v>0</v>
      </c>
      <c r="DE36">
        <v>0</v>
      </c>
      <c r="DF36">
        <v>32917</v>
      </c>
      <c r="DG36">
        <v>2.94</v>
      </c>
      <c r="DH36">
        <v>9</v>
      </c>
      <c r="DI36">
        <v>216</v>
      </c>
      <c r="DJ36">
        <v>176</v>
      </c>
      <c r="DK36">
        <v>40</v>
      </c>
      <c r="DL36">
        <v>49</v>
      </c>
      <c r="DM36">
        <f t="shared" si="0"/>
        <v>0</v>
      </c>
      <c r="DN36">
        <f t="shared" si="1"/>
        <v>0</v>
      </c>
      <c r="DO36">
        <f t="shared" si="2"/>
        <v>0</v>
      </c>
      <c r="DP36">
        <f t="shared" si="3"/>
        <v>1</v>
      </c>
      <c r="DQ36">
        <f t="shared" si="4"/>
        <v>0</v>
      </c>
      <c r="DR36">
        <f t="shared" si="5"/>
        <v>1</v>
      </c>
      <c r="DS36">
        <f t="shared" si="6"/>
        <v>0</v>
      </c>
      <c r="DT36">
        <f t="shared" si="7"/>
        <v>0</v>
      </c>
      <c r="DU36">
        <f t="shared" si="8"/>
        <v>0</v>
      </c>
      <c r="DV36">
        <f t="shared" si="9"/>
        <v>1</v>
      </c>
      <c r="DW36">
        <f t="shared" si="10"/>
        <v>0</v>
      </c>
    </row>
    <row r="37" spans="1:127" x14ac:dyDescent="0.25">
      <c r="A37">
        <v>20128099140</v>
      </c>
      <c r="B37">
        <v>7661</v>
      </c>
      <c r="C37" t="s">
        <v>296</v>
      </c>
      <c r="D37">
        <v>0.16</v>
      </c>
      <c r="E37">
        <v>20120716</v>
      </c>
      <c r="F37" t="s">
        <v>178</v>
      </c>
      <c r="G37">
        <v>900</v>
      </c>
      <c r="H37">
        <v>0</v>
      </c>
      <c r="I37" t="s">
        <v>40</v>
      </c>
      <c r="J37">
        <v>14</v>
      </c>
      <c r="K37" t="s">
        <v>41</v>
      </c>
      <c r="L37" t="s">
        <v>69</v>
      </c>
      <c r="M37" t="s">
        <v>11</v>
      </c>
      <c r="N37" t="s">
        <v>43</v>
      </c>
      <c r="O37" t="s">
        <v>71</v>
      </c>
      <c r="P37" t="s">
        <v>45</v>
      </c>
      <c r="Q37" t="s">
        <v>153</v>
      </c>
      <c r="R37" t="s">
        <v>95</v>
      </c>
      <c r="S37" t="s">
        <v>96</v>
      </c>
      <c r="T37" t="s">
        <v>697</v>
      </c>
      <c r="U37" t="s">
        <v>49</v>
      </c>
      <c r="V37" t="s">
        <v>77</v>
      </c>
      <c r="W37" t="s">
        <v>76</v>
      </c>
      <c r="X37">
        <v>30</v>
      </c>
      <c r="Y37" t="s">
        <v>52</v>
      </c>
      <c r="Z37" t="s">
        <v>74</v>
      </c>
      <c r="AA37" t="s">
        <v>54</v>
      </c>
      <c r="AB37" t="s">
        <v>11</v>
      </c>
      <c r="AC37" t="s">
        <v>86</v>
      </c>
      <c r="AD37" t="s">
        <v>56</v>
      </c>
      <c r="AE37" t="s">
        <v>83</v>
      </c>
      <c r="AF37" t="s">
        <v>98</v>
      </c>
      <c r="AG37" t="s">
        <v>73</v>
      </c>
      <c r="AH37">
        <v>48</v>
      </c>
      <c r="AI37" t="s">
        <v>60</v>
      </c>
      <c r="AJ37" t="s">
        <v>50</v>
      </c>
      <c r="AK37" t="s">
        <v>77</v>
      </c>
      <c r="AL37" t="s">
        <v>54</v>
      </c>
      <c r="AM37" t="s">
        <v>11</v>
      </c>
      <c r="AN37" t="s">
        <v>61</v>
      </c>
      <c r="AO37" t="s">
        <v>62</v>
      </c>
      <c r="AP37" t="s">
        <v>698</v>
      </c>
      <c r="AQ37" t="s">
        <v>63</v>
      </c>
      <c r="AR37">
        <v>0</v>
      </c>
      <c r="AS37">
        <v>0</v>
      </c>
      <c r="AT37">
        <v>0</v>
      </c>
      <c r="AU37">
        <v>1</v>
      </c>
      <c r="AV37" t="s">
        <v>11</v>
      </c>
      <c r="AW37">
        <v>12</v>
      </c>
      <c r="AX37" t="s">
        <v>64</v>
      </c>
      <c r="AY37">
        <v>1</v>
      </c>
      <c r="AZ37" t="s">
        <v>90</v>
      </c>
      <c r="BA37">
        <v>41.495674000000001</v>
      </c>
      <c r="BB37">
        <v>-81.682818999999895</v>
      </c>
      <c r="BC37">
        <v>2012</v>
      </c>
      <c r="BD37">
        <v>7</v>
      </c>
      <c r="BE37">
        <v>3783</v>
      </c>
      <c r="BF37">
        <v>162</v>
      </c>
      <c r="BG37">
        <v>390351077011</v>
      </c>
      <c r="BH37">
        <v>2142</v>
      </c>
      <c r="BI37">
        <v>1770609</v>
      </c>
      <c r="BJ37">
        <v>1377</v>
      </c>
      <c r="BK37">
        <v>688</v>
      </c>
      <c r="BL37">
        <v>689</v>
      </c>
      <c r="BM37">
        <v>31.1999999999999</v>
      </c>
      <c r="BN37">
        <v>19</v>
      </c>
      <c r="BO37">
        <v>0</v>
      </c>
      <c r="BP37">
        <v>0</v>
      </c>
      <c r="BQ37">
        <v>0</v>
      </c>
      <c r="BR37">
        <v>35</v>
      </c>
      <c r="BS37">
        <v>50</v>
      </c>
      <c r="BT37">
        <v>14</v>
      </c>
      <c r="BU37">
        <v>173</v>
      </c>
      <c r="BV37">
        <v>326</v>
      </c>
      <c r="BW37">
        <v>228</v>
      </c>
      <c r="BX37">
        <v>82</v>
      </c>
      <c r="BY37">
        <v>93</v>
      </c>
      <c r="BZ37">
        <v>60</v>
      </c>
      <c r="CA37">
        <v>93</v>
      </c>
      <c r="CB37">
        <v>168</v>
      </c>
      <c r="CC37">
        <v>7</v>
      </c>
      <c r="CD37">
        <v>19</v>
      </c>
      <c r="CE37">
        <v>10</v>
      </c>
      <c r="CF37">
        <v>0</v>
      </c>
      <c r="CG37">
        <v>0</v>
      </c>
      <c r="CH37">
        <v>0</v>
      </c>
      <c r="CI37">
        <v>0</v>
      </c>
      <c r="CJ37">
        <v>0</v>
      </c>
      <c r="CK37">
        <v>19</v>
      </c>
      <c r="CL37">
        <v>10</v>
      </c>
      <c r="CM37">
        <v>358</v>
      </c>
      <c r="CN37">
        <v>871</v>
      </c>
      <c r="CO37">
        <v>30</v>
      </c>
      <c r="CP37">
        <v>62</v>
      </c>
      <c r="CQ37">
        <v>0</v>
      </c>
      <c r="CR37">
        <v>19</v>
      </c>
      <c r="CS37">
        <v>37</v>
      </c>
      <c r="CT37">
        <v>22</v>
      </c>
      <c r="CU37">
        <v>1086</v>
      </c>
      <c r="CV37">
        <v>130</v>
      </c>
      <c r="CW37">
        <v>154</v>
      </c>
      <c r="CX37">
        <v>40</v>
      </c>
      <c r="CY37">
        <v>40</v>
      </c>
      <c r="CZ37">
        <v>101</v>
      </c>
      <c r="DA37">
        <v>0</v>
      </c>
      <c r="DB37">
        <v>310</v>
      </c>
      <c r="DC37">
        <v>152</v>
      </c>
      <c r="DD37">
        <v>140</v>
      </c>
      <c r="DE37">
        <v>19</v>
      </c>
      <c r="DF37">
        <v>36786</v>
      </c>
      <c r="DG37">
        <v>1.54</v>
      </c>
      <c r="DH37">
        <v>353</v>
      </c>
      <c r="DI37">
        <v>990</v>
      </c>
      <c r="DJ37">
        <v>896</v>
      </c>
      <c r="DK37">
        <v>94</v>
      </c>
      <c r="DL37">
        <v>55</v>
      </c>
      <c r="DM37">
        <f t="shared" si="0"/>
        <v>0</v>
      </c>
      <c r="DN37">
        <f t="shared" si="1"/>
        <v>1</v>
      </c>
      <c r="DO37">
        <f t="shared" si="2"/>
        <v>0</v>
      </c>
      <c r="DP37">
        <f t="shared" si="3"/>
        <v>0</v>
      </c>
      <c r="DQ37">
        <f t="shared" si="4"/>
        <v>0</v>
      </c>
      <c r="DR37">
        <f t="shared" si="5"/>
        <v>1</v>
      </c>
      <c r="DS37">
        <f t="shared" si="6"/>
        <v>0</v>
      </c>
      <c r="DT37">
        <f t="shared" si="7"/>
        <v>1</v>
      </c>
      <c r="DU37">
        <f t="shared" si="8"/>
        <v>0</v>
      </c>
      <c r="DV37">
        <f t="shared" si="9"/>
        <v>0</v>
      </c>
      <c r="DW37">
        <f t="shared" si="10"/>
        <v>0</v>
      </c>
    </row>
    <row r="38" spans="1:127" x14ac:dyDescent="0.25">
      <c r="A38">
        <v>20128102681</v>
      </c>
      <c r="B38">
        <v>7832</v>
      </c>
      <c r="C38" t="s">
        <v>169</v>
      </c>
      <c r="D38">
        <v>3.42</v>
      </c>
      <c r="E38">
        <v>20120720</v>
      </c>
      <c r="F38" t="s">
        <v>170</v>
      </c>
      <c r="G38" t="s">
        <v>699</v>
      </c>
      <c r="H38">
        <v>0</v>
      </c>
      <c r="I38" t="s">
        <v>125</v>
      </c>
      <c r="J38">
        <v>11</v>
      </c>
      <c r="K38" t="s">
        <v>41</v>
      </c>
      <c r="L38" t="s">
        <v>69</v>
      </c>
      <c r="M38" t="s">
        <v>11</v>
      </c>
      <c r="N38" t="s">
        <v>43</v>
      </c>
      <c r="O38" t="s">
        <v>71</v>
      </c>
      <c r="P38" t="s">
        <v>45</v>
      </c>
      <c r="Q38" t="s">
        <v>94</v>
      </c>
      <c r="R38" t="s">
        <v>195</v>
      </c>
      <c r="S38" t="s">
        <v>98</v>
      </c>
      <c r="T38" t="s">
        <v>700</v>
      </c>
      <c r="U38" t="s">
        <v>73</v>
      </c>
      <c r="V38" t="s">
        <v>77</v>
      </c>
      <c r="W38" t="s">
        <v>76</v>
      </c>
      <c r="X38">
        <v>34</v>
      </c>
      <c r="Y38" t="s">
        <v>60</v>
      </c>
      <c r="Z38" t="s">
        <v>85</v>
      </c>
      <c r="AA38" t="s">
        <v>54</v>
      </c>
      <c r="AB38" t="s">
        <v>11</v>
      </c>
      <c r="AC38" t="s">
        <v>86</v>
      </c>
      <c r="AD38" t="s">
        <v>56</v>
      </c>
      <c r="AE38" t="s">
        <v>47</v>
      </c>
      <c r="AF38" t="s">
        <v>48</v>
      </c>
      <c r="AG38" t="s">
        <v>89</v>
      </c>
      <c r="AH38">
        <v>67</v>
      </c>
      <c r="AI38" t="s">
        <v>60</v>
      </c>
      <c r="AJ38" t="s">
        <v>50</v>
      </c>
      <c r="AK38" t="s">
        <v>51</v>
      </c>
      <c r="AL38" t="s">
        <v>54</v>
      </c>
      <c r="AM38" t="s">
        <v>11</v>
      </c>
      <c r="AN38" t="s">
        <v>61</v>
      </c>
      <c r="AO38" t="s">
        <v>62</v>
      </c>
      <c r="AP38" t="s">
        <v>701</v>
      </c>
      <c r="AQ38" t="s">
        <v>63</v>
      </c>
      <c r="AR38">
        <v>0</v>
      </c>
      <c r="AS38">
        <v>0</v>
      </c>
      <c r="AT38">
        <v>0</v>
      </c>
      <c r="AU38">
        <v>1</v>
      </c>
      <c r="AV38" t="s">
        <v>11</v>
      </c>
      <c r="AW38">
        <v>12</v>
      </c>
      <c r="AX38" t="s">
        <v>64</v>
      </c>
      <c r="AY38">
        <v>1</v>
      </c>
      <c r="AZ38" t="s">
        <v>90</v>
      </c>
      <c r="BA38">
        <v>41.462699999999899</v>
      </c>
      <c r="BB38">
        <v>-81.739106000000007</v>
      </c>
      <c r="BC38">
        <v>2012</v>
      </c>
      <c r="BD38">
        <v>7</v>
      </c>
      <c r="BE38">
        <v>4010</v>
      </c>
      <c r="BF38">
        <v>1101</v>
      </c>
      <c r="BG38">
        <v>390351024012</v>
      </c>
      <c r="BH38">
        <v>1700</v>
      </c>
      <c r="BI38">
        <v>313592</v>
      </c>
      <c r="BJ38">
        <v>1056</v>
      </c>
      <c r="BK38">
        <v>518</v>
      </c>
      <c r="BL38">
        <v>538</v>
      </c>
      <c r="BM38">
        <v>30.1999999999999</v>
      </c>
      <c r="BN38">
        <v>59</v>
      </c>
      <c r="BO38">
        <v>129</v>
      </c>
      <c r="BP38">
        <v>193</v>
      </c>
      <c r="BQ38">
        <v>22</v>
      </c>
      <c r="BR38">
        <v>83</v>
      </c>
      <c r="BS38">
        <v>0</v>
      </c>
      <c r="BT38">
        <v>0</v>
      </c>
      <c r="BU38">
        <v>6</v>
      </c>
      <c r="BV38">
        <v>32</v>
      </c>
      <c r="BW38">
        <v>78</v>
      </c>
      <c r="BX38">
        <v>98</v>
      </c>
      <c r="BY38">
        <v>115</v>
      </c>
      <c r="BZ38">
        <v>32</v>
      </c>
      <c r="CA38">
        <v>38</v>
      </c>
      <c r="CB38">
        <v>84</v>
      </c>
      <c r="CC38">
        <v>22</v>
      </c>
      <c r="CD38">
        <v>22</v>
      </c>
      <c r="CE38">
        <v>6</v>
      </c>
      <c r="CF38">
        <v>11</v>
      </c>
      <c r="CG38">
        <v>9</v>
      </c>
      <c r="CH38">
        <v>17</v>
      </c>
      <c r="CI38">
        <v>0</v>
      </c>
      <c r="CJ38">
        <v>0</v>
      </c>
      <c r="CK38">
        <v>403</v>
      </c>
      <c r="CL38">
        <v>43</v>
      </c>
      <c r="CM38">
        <v>188</v>
      </c>
      <c r="CN38">
        <v>836</v>
      </c>
      <c r="CO38">
        <v>0</v>
      </c>
      <c r="CP38">
        <v>2</v>
      </c>
      <c r="CQ38">
        <v>0</v>
      </c>
      <c r="CR38">
        <v>11</v>
      </c>
      <c r="CS38">
        <v>19</v>
      </c>
      <c r="CT38">
        <v>495</v>
      </c>
      <c r="CU38">
        <v>564</v>
      </c>
      <c r="CV38">
        <v>103</v>
      </c>
      <c r="CW38">
        <v>219</v>
      </c>
      <c r="CX38">
        <v>41</v>
      </c>
      <c r="CY38">
        <v>69</v>
      </c>
      <c r="CZ38">
        <v>105</v>
      </c>
      <c r="DA38">
        <v>20</v>
      </c>
      <c r="DB38">
        <v>2</v>
      </c>
      <c r="DC38">
        <v>5</v>
      </c>
      <c r="DD38">
        <v>0</v>
      </c>
      <c r="DE38">
        <v>0</v>
      </c>
      <c r="DF38">
        <v>34118</v>
      </c>
      <c r="DG38">
        <v>3.62</v>
      </c>
      <c r="DH38">
        <v>33</v>
      </c>
      <c r="DI38">
        <v>348</v>
      </c>
      <c r="DJ38">
        <v>292</v>
      </c>
      <c r="DK38">
        <v>56</v>
      </c>
      <c r="DL38">
        <v>132</v>
      </c>
      <c r="DM38">
        <f t="shared" si="0"/>
        <v>0</v>
      </c>
      <c r="DN38">
        <f t="shared" si="1"/>
        <v>1</v>
      </c>
      <c r="DO38">
        <f t="shared" si="2"/>
        <v>0</v>
      </c>
      <c r="DP38">
        <f t="shared" si="3"/>
        <v>0</v>
      </c>
      <c r="DQ38">
        <f t="shared" si="4"/>
        <v>0</v>
      </c>
      <c r="DR38">
        <f t="shared" si="5"/>
        <v>1</v>
      </c>
      <c r="DS38">
        <f t="shared" si="6"/>
        <v>0</v>
      </c>
      <c r="DT38">
        <f t="shared" si="7"/>
        <v>1</v>
      </c>
      <c r="DU38">
        <f t="shared" si="8"/>
        <v>0</v>
      </c>
      <c r="DV38">
        <f t="shared" si="9"/>
        <v>0</v>
      </c>
      <c r="DW38">
        <f t="shared" si="10"/>
        <v>0</v>
      </c>
    </row>
    <row r="39" spans="1:127" x14ac:dyDescent="0.25">
      <c r="A39">
        <v>20128106063</v>
      </c>
      <c r="B39">
        <v>7608</v>
      </c>
      <c r="C39" t="s">
        <v>127</v>
      </c>
      <c r="D39">
        <v>14.42</v>
      </c>
      <c r="E39">
        <v>20120714</v>
      </c>
      <c r="F39" t="s">
        <v>128</v>
      </c>
      <c r="G39" t="s">
        <v>261</v>
      </c>
      <c r="H39">
        <v>0</v>
      </c>
      <c r="I39" t="s">
        <v>102</v>
      </c>
      <c r="J39">
        <v>15</v>
      </c>
      <c r="K39" t="s">
        <v>41</v>
      </c>
      <c r="L39" t="s">
        <v>69</v>
      </c>
      <c r="M39" t="s">
        <v>11</v>
      </c>
      <c r="N39" t="s">
        <v>43</v>
      </c>
      <c r="O39" t="s">
        <v>71</v>
      </c>
      <c r="P39" t="s">
        <v>45</v>
      </c>
      <c r="Q39" t="s">
        <v>94</v>
      </c>
      <c r="R39" t="s">
        <v>57</v>
      </c>
      <c r="S39" t="s">
        <v>47</v>
      </c>
      <c r="T39" t="s">
        <v>702</v>
      </c>
      <c r="U39" t="s">
        <v>73</v>
      </c>
      <c r="V39" t="s">
        <v>76</v>
      </c>
      <c r="W39" t="s">
        <v>77</v>
      </c>
      <c r="X39">
        <v>19</v>
      </c>
      <c r="Y39" t="s">
        <v>60</v>
      </c>
      <c r="Z39" t="s">
        <v>85</v>
      </c>
      <c r="AA39" t="s">
        <v>54</v>
      </c>
      <c r="AB39" t="s">
        <v>11</v>
      </c>
      <c r="AC39" t="s">
        <v>75</v>
      </c>
      <c r="AD39" t="s">
        <v>56</v>
      </c>
      <c r="AE39" t="s">
        <v>95</v>
      </c>
      <c r="AF39" t="s">
        <v>88</v>
      </c>
      <c r="AG39" t="s">
        <v>150</v>
      </c>
      <c r="AH39">
        <v>55</v>
      </c>
      <c r="AI39" t="s">
        <v>60</v>
      </c>
      <c r="AJ39" t="s">
        <v>77</v>
      </c>
      <c r="AK39" t="s">
        <v>51</v>
      </c>
      <c r="AL39" t="s">
        <v>54</v>
      </c>
      <c r="AM39" t="s">
        <v>11</v>
      </c>
      <c r="AN39" t="s">
        <v>61</v>
      </c>
      <c r="AO39" t="s">
        <v>62</v>
      </c>
      <c r="AP39" t="s">
        <v>703</v>
      </c>
      <c r="AQ39" t="s">
        <v>63</v>
      </c>
      <c r="AR39">
        <v>0</v>
      </c>
      <c r="AS39">
        <v>0</v>
      </c>
      <c r="AT39">
        <v>0</v>
      </c>
      <c r="AU39">
        <v>1</v>
      </c>
      <c r="AV39" t="s">
        <v>11</v>
      </c>
      <c r="AW39">
        <v>12</v>
      </c>
      <c r="AX39" t="s">
        <v>64</v>
      </c>
      <c r="AY39">
        <v>1</v>
      </c>
      <c r="AZ39" t="s">
        <v>90</v>
      </c>
      <c r="BA39">
        <v>41.476174999999898</v>
      </c>
      <c r="BB39">
        <v>-81.725482999999898</v>
      </c>
      <c r="BC39">
        <v>2012</v>
      </c>
      <c r="BD39">
        <v>7</v>
      </c>
      <c r="BE39">
        <v>4075</v>
      </c>
      <c r="BF39">
        <v>96</v>
      </c>
      <c r="BG39">
        <v>390351034003</v>
      </c>
      <c r="BH39">
        <v>1862</v>
      </c>
      <c r="BI39">
        <v>199787</v>
      </c>
      <c r="BJ39">
        <v>608</v>
      </c>
      <c r="BK39">
        <v>353</v>
      </c>
      <c r="BL39">
        <v>255</v>
      </c>
      <c r="BM39">
        <v>44.6</v>
      </c>
      <c r="BN39">
        <v>32</v>
      </c>
      <c r="BO39">
        <v>21</v>
      </c>
      <c r="BP39">
        <v>6</v>
      </c>
      <c r="BQ39">
        <v>24</v>
      </c>
      <c r="BR39">
        <v>0</v>
      </c>
      <c r="BS39">
        <v>0</v>
      </c>
      <c r="BT39">
        <v>20</v>
      </c>
      <c r="BU39">
        <v>9</v>
      </c>
      <c r="BV39">
        <v>58</v>
      </c>
      <c r="BW39">
        <v>59</v>
      </c>
      <c r="BX39">
        <v>49</v>
      </c>
      <c r="BY39">
        <v>36</v>
      </c>
      <c r="BZ39">
        <v>95</v>
      </c>
      <c r="CA39">
        <v>37</v>
      </c>
      <c r="CB39">
        <v>38</v>
      </c>
      <c r="CC39">
        <v>0</v>
      </c>
      <c r="CD39">
        <v>0</v>
      </c>
      <c r="CE39">
        <v>50</v>
      </c>
      <c r="CF39">
        <v>0</v>
      </c>
      <c r="CG39">
        <v>25</v>
      </c>
      <c r="CH39">
        <v>0</v>
      </c>
      <c r="CI39">
        <v>28</v>
      </c>
      <c r="CJ39">
        <v>21</v>
      </c>
      <c r="CK39">
        <v>83</v>
      </c>
      <c r="CL39">
        <v>124</v>
      </c>
      <c r="CM39">
        <v>80</v>
      </c>
      <c r="CN39">
        <v>400</v>
      </c>
      <c r="CO39">
        <v>0</v>
      </c>
      <c r="CP39">
        <v>18</v>
      </c>
      <c r="CQ39">
        <v>0</v>
      </c>
      <c r="CR39">
        <v>110</v>
      </c>
      <c r="CS39">
        <v>0</v>
      </c>
      <c r="CT39">
        <v>110</v>
      </c>
      <c r="CU39">
        <v>496</v>
      </c>
      <c r="CV39">
        <v>206</v>
      </c>
      <c r="CW39">
        <v>60</v>
      </c>
      <c r="CX39">
        <v>38</v>
      </c>
      <c r="CY39">
        <v>25</v>
      </c>
      <c r="CZ39">
        <v>55</v>
      </c>
      <c r="DA39">
        <v>14</v>
      </c>
      <c r="DB39">
        <v>37</v>
      </c>
      <c r="DC39">
        <v>50</v>
      </c>
      <c r="DD39">
        <v>11</v>
      </c>
      <c r="DE39">
        <v>0</v>
      </c>
      <c r="DF39">
        <v>31420</v>
      </c>
      <c r="DG39">
        <v>2.02</v>
      </c>
      <c r="DH39">
        <v>66</v>
      </c>
      <c r="DI39">
        <v>410</v>
      </c>
      <c r="DJ39">
        <v>301</v>
      </c>
      <c r="DK39">
        <v>109</v>
      </c>
      <c r="DL39">
        <v>114</v>
      </c>
      <c r="DM39">
        <f t="shared" si="0"/>
        <v>0</v>
      </c>
      <c r="DN39">
        <f t="shared" si="1"/>
        <v>1</v>
      </c>
      <c r="DO39">
        <f t="shared" si="2"/>
        <v>0</v>
      </c>
      <c r="DP39">
        <f t="shared" si="3"/>
        <v>0</v>
      </c>
      <c r="DQ39">
        <f t="shared" si="4"/>
        <v>0</v>
      </c>
      <c r="DR39">
        <f t="shared" si="5"/>
        <v>1</v>
      </c>
      <c r="DS39">
        <f t="shared" si="6"/>
        <v>0</v>
      </c>
      <c r="DT39">
        <f t="shared" si="7"/>
        <v>1</v>
      </c>
      <c r="DU39">
        <f t="shared" si="8"/>
        <v>0</v>
      </c>
      <c r="DV39">
        <f t="shared" si="9"/>
        <v>0</v>
      </c>
      <c r="DW39">
        <f t="shared" si="10"/>
        <v>0</v>
      </c>
    </row>
    <row r="40" spans="1:127" x14ac:dyDescent="0.25">
      <c r="A40">
        <v>20128066108</v>
      </c>
      <c r="B40">
        <v>5302</v>
      </c>
      <c r="C40" t="s">
        <v>234</v>
      </c>
      <c r="D40">
        <v>3.38</v>
      </c>
      <c r="E40">
        <v>20120516</v>
      </c>
      <c r="F40" t="s">
        <v>235</v>
      </c>
      <c r="G40" t="s">
        <v>704</v>
      </c>
      <c r="H40">
        <v>0.01</v>
      </c>
      <c r="I40" t="s">
        <v>82</v>
      </c>
      <c r="J40">
        <v>19</v>
      </c>
      <c r="K40" t="s">
        <v>41</v>
      </c>
      <c r="L40" t="s">
        <v>69</v>
      </c>
      <c r="M40" t="s">
        <v>11</v>
      </c>
      <c r="N40" t="s">
        <v>70</v>
      </c>
      <c r="O40" t="s">
        <v>71</v>
      </c>
      <c r="P40" t="s">
        <v>45</v>
      </c>
      <c r="Q40" t="s">
        <v>72</v>
      </c>
      <c r="R40" t="s">
        <v>47</v>
      </c>
      <c r="S40" t="s">
        <v>98</v>
      </c>
      <c r="T40" t="s">
        <v>705</v>
      </c>
      <c r="U40" t="s">
        <v>73</v>
      </c>
      <c r="V40" t="s">
        <v>77</v>
      </c>
      <c r="W40" t="s">
        <v>76</v>
      </c>
      <c r="X40">
        <v>0</v>
      </c>
      <c r="Y40" t="s">
        <v>11</v>
      </c>
      <c r="Z40" t="s">
        <v>74</v>
      </c>
      <c r="AA40">
        <v>0</v>
      </c>
      <c r="AB40" t="s">
        <v>11</v>
      </c>
      <c r="AC40" t="s">
        <v>75</v>
      </c>
      <c r="AD40" t="s">
        <v>111</v>
      </c>
      <c r="AE40" t="s">
        <v>54</v>
      </c>
      <c r="AF40" t="s">
        <v>48</v>
      </c>
      <c r="AG40" t="s">
        <v>89</v>
      </c>
      <c r="AH40">
        <v>41</v>
      </c>
      <c r="AI40" t="s">
        <v>52</v>
      </c>
      <c r="AJ40" t="s">
        <v>77</v>
      </c>
      <c r="AK40" t="s">
        <v>76</v>
      </c>
      <c r="AL40" t="s">
        <v>54</v>
      </c>
      <c r="AM40" t="s">
        <v>11</v>
      </c>
      <c r="AN40" t="s">
        <v>61</v>
      </c>
      <c r="AO40" t="s">
        <v>62</v>
      </c>
      <c r="AP40" t="s">
        <v>706</v>
      </c>
      <c r="AQ40" t="s">
        <v>63</v>
      </c>
      <c r="AR40">
        <v>0</v>
      </c>
      <c r="AS40">
        <v>0</v>
      </c>
      <c r="AT40">
        <v>0</v>
      </c>
      <c r="AU40">
        <v>0</v>
      </c>
      <c r="AV40" t="s">
        <v>126</v>
      </c>
      <c r="AW40">
        <v>12</v>
      </c>
      <c r="AX40" t="s">
        <v>64</v>
      </c>
      <c r="AY40">
        <v>1</v>
      </c>
      <c r="AZ40" t="s">
        <v>90</v>
      </c>
      <c r="BA40">
        <v>41.487414999999899</v>
      </c>
      <c r="BB40">
        <v>-81.760729999999896</v>
      </c>
      <c r="BC40">
        <v>2012</v>
      </c>
      <c r="BD40">
        <v>5</v>
      </c>
      <c r="BE40">
        <v>4108</v>
      </c>
      <c r="BF40">
        <v>59</v>
      </c>
      <c r="BG40">
        <v>390351011021</v>
      </c>
      <c r="BH40">
        <v>1591</v>
      </c>
      <c r="BI40">
        <v>807334</v>
      </c>
      <c r="BJ40">
        <v>2319</v>
      </c>
      <c r="BK40">
        <v>1304</v>
      </c>
      <c r="BL40">
        <v>1015</v>
      </c>
      <c r="BM40">
        <v>38.700000000000003</v>
      </c>
      <c r="BN40">
        <v>0</v>
      </c>
      <c r="BO40">
        <v>0</v>
      </c>
      <c r="BP40">
        <v>0</v>
      </c>
      <c r="BQ40">
        <v>73</v>
      </c>
      <c r="BR40">
        <v>15</v>
      </c>
      <c r="BS40">
        <v>11</v>
      </c>
      <c r="BT40">
        <v>0</v>
      </c>
      <c r="BU40">
        <v>163</v>
      </c>
      <c r="BV40">
        <v>344</v>
      </c>
      <c r="BW40">
        <v>394</v>
      </c>
      <c r="BX40">
        <v>192</v>
      </c>
      <c r="BY40">
        <v>120</v>
      </c>
      <c r="BZ40">
        <v>191</v>
      </c>
      <c r="CA40">
        <v>134</v>
      </c>
      <c r="CB40">
        <v>118</v>
      </c>
      <c r="CC40">
        <v>79</v>
      </c>
      <c r="CD40">
        <v>206</v>
      </c>
      <c r="CE40">
        <v>35</v>
      </c>
      <c r="CF40">
        <v>23</v>
      </c>
      <c r="CG40">
        <v>61</v>
      </c>
      <c r="CH40">
        <v>124</v>
      </c>
      <c r="CI40">
        <v>24</v>
      </c>
      <c r="CJ40">
        <v>12</v>
      </c>
      <c r="CK40">
        <v>73</v>
      </c>
      <c r="CL40">
        <v>279</v>
      </c>
      <c r="CM40">
        <v>463</v>
      </c>
      <c r="CN40">
        <v>1769</v>
      </c>
      <c r="CO40">
        <v>0</v>
      </c>
      <c r="CP40">
        <v>39</v>
      </c>
      <c r="CQ40">
        <v>0</v>
      </c>
      <c r="CR40">
        <v>0</v>
      </c>
      <c r="CS40">
        <v>48</v>
      </c>
      <c r="CT40">
        <v>14</v>
      </c>
      <c r="CU40">
        <v>2057</v>
      </c>
      <c r="CV40">
        <v>168</v>
      </c>
      <c r="CW40">
        <v>287</v>
      </c>
      <c r="CX40">
        <v>108</v>
      </c>
      <c r="CY40">
        <v>122</v>
      </c>
      <c r="CZ40">
        <v>351</v>
      </c>
      <c r="DA40">
        <v>276</v>
      </c>
      <c r="DB40">
        <v>449</v>
      </c>
      <c r="DC40">
        <v>121</v>
      </c>
      <c r="DD40">
        <v>74</v>
      </c>
      <c r="DE40">
        <v>101</v>
      </c>
      <c r="DF40">
        <v>32315</v>
      </c>
      <c r="DG40">
        <v>1.55</v>
      </c>
      <c r="DH40">
        <v>340</v>
      </c>
      <c r="DI40">
        <v>1547</v>
      </c>
      <c r="DJ40">
        <v>1492</v>
      </c>
      <c r="DK40">
        <v>55</v>
      </c>
      <c r="DL40">
        <v>479</v>
      </c>
      <c r="DM40">
        <f t="shared" si="0"/>
        <v>0</v>
      </c>
      <c r="DN40">
        <f t="shared" si="1"/>
        <v>1</v>
      </c>
      <c r="DO40">
        <f t="shared" si="2"/>
        <v>0</v>
      </c>
      <c r="DP40">
        <f t="shared" si="3"/>
        <v>0</v>
      </c>
      <c r="DQ40">
        <f t="shared" si="4"/>
        <v>0</v>
      </c>
      <c r="DR40">
        <f t="shared" si="5"/>
        <v>1</v>
      </c>
      <c r="DS40">
        <f t="shared" si="6"/>
        <v>0</v>
      </c>
      <c r="DT40">
        <f t="shared" si="7"/>
        <v>1</v>
      </c>
      <c r="DU40">
        <f t="shared" si="8"/>
        <v>0</v>
      </c>
      <c r="DV40">
        <f t="shared" si="9"/>
        <v>0</v>
      </c>
      <c r="DW40">
        <f t="shared" si="10"/>
        <v>0</v>
      </c>
    </row>
    <row r="41" spans="1:127" x14ac:dyDescent="0.25">
      <c r="A41">
        <v>20128066372</v>
      </c>
      <c r="B41">
        <v>5095</v>
      </c>
      <c r="C41" t="s">
        <v>127</v>
      </c>
      <c r="D41">
        <v>14.0299999999999</v>
      </c>
      <c r="E41">
        <v>20120511</v>
      </c>
      <c r="F41" t="s">
        <v>128</v>
      </c>
      <c r="G41" t="s">
        <v>290</v>
      </c>
      <c r="H41">
        <v>0</v>
      </c>
      <c r="I41" t="s">
        <v>125</v>
      </c>
      <c r="J41">
        <v>15</v>
      </c>
      <c r="K41" t="s">
        <v>41</v>
      </c>
      <c r="L41" t="s">
        <v>69</v>
      </c>
      <c r="M41" t="s">
        <v>11</v>
      </c>
      <c r="N41" t="s">
        <v>43</v>
      </c>
      <c r="O41" t="s">
        <v>71</v>
      </c>
      <c r="P41" t="s">
        <v>45</v>
      </c>
      <c r="Q41" t="s">
        <v>94</v>
      </c>
      <c r="R41" t="s">
        <v>87</v>
      </c>
      <c r="S41" t="s">
        <v>96</v>
      </c>
      <c r="T41" t="s">
        <v>707</v>
      </c>
      <c r="U41" t="s">
        <v>129</v>
      </c>
      <c r="V41" t="s">
        <v>77</v>
      </c>
      <c r="W41" t="s">
        <v>51</v>
      </c>
      <c r="X41">
        <v>34</v>
      </c>
      <c r="Y41" t="s">
        <v>52</v>
      </c>
      <c r="Z41" t="s">
        <v>74</v>
      </c>
      <c r="AA41" t="s">
        <v>54</v>
      </c>
      <c r="AB41" t="s">
        <v>11</v>
      </c>
      <c r="AC41" t="s">
        <v>86</v>
      </c>
      <c r="AD41" t="s">
        <v>56</v>
      </c>
      <c r="AE41" t="s">
        <v>57</v>
      </c>
      <c r="AF41" t="s">
        <v>98</v>
      </c>
      <c r="AG41" t="s">
        <v>73</v>
      </c>
      <c r="AH41">
        <v>42</v>
      </c>
      <c r="AI41" t="s">
        <v>52</v>
      </c>
      <c r="AJ41" t="s">
        <v>77</v>
      </c>
      <c r="AK41" t="s">
        <v>76</v>
      </c>
      <c r="AL41" t="s">
        <v>54</v>
      </c>
      <c r="AM41" t="s">
        <v>11</v>
      </c>
      <c r="AN41" t="s">
        <v>61</v>
      </c>
      <c r="AO41" t="s">
        <v>62</v>
      </c>
      <c r="AP41" t="s">
        <v>708</v>
      </c>
      <c r="AQ41" t="s">
        <v>63</v>
      </c>
      <c r="AR41">
        <v>0</v>
      </c>
      <c r="AS41">
        <v>0</v>
      </c>
      <c r="AT41">
        <v>1</v>
      </c>
      <c r="AU41">
        <v>0</v>
      </c>
      <c r="AV41" t="s">
        <v>11</v>
      </c>
      <c r="AW41">
        <v>12</v>
      </c>
      <c r="AX41" t="s">
        <v>64</v>
      </c>
      <c r="AY41">
        <v>1</v>
      </c>
      <c r="AZ41" t="s">
        <v>90</v>
      </c>
      <c r="BA41">
        <v>41.473925999999899</v>
      </c>
      <c r="BB41">
        <v>-81.732314000000002</v>
      </c>
      <c r="BC41">
        <v>2012</v>
      </c>
      <c r="BD41">
        <v>5</v>
      </c>
      <c r="BE41">
        <v>4127</v>
      </c>
      <c r="BF41">
        <v>53</v>
      </c>
      <c r="BG41">
        <v>390351019012</v>
      </c>
      <c r="BH41">
        <v>303</v>
      </c>
      <c r="BI41">
        <v>331774</v>
      </c>
      <c r="BJ41">
        <v>890</v>
      </c>
      <c r="BK41">
        <v>400</v>
      </c>
      <c r="BL41">
        <v>490</v>
      </c>
      <c r="BM41">
        <v>24.1</v>
      </c>
      <c r="BN41">
        <v>68</v>
      </c>
      <c r="BO41">
        <v>28</v>
      </c>
      <c r="BP41">
        <v>51</v>
      </c>
      <c r="BQ41">
        <v>56</v>
      </c>
      <c r="BR41">
        <v>86</v>
      </c>
      <c r="BS41">
        <v>20</v>
      </c>
      <c r="BT41">
        <v>65</v>
      </c>
      <c r="BU41">
        <v>89</v>
      </c>
      <c r="BV41">
        <v>12</v>
      </c>
      <c r="BW41">
        <v>48</v>
      </c>
      <c r="BX41">
        <v>32</v>
      </c>
      <c r="BY41">
        <v>38</v>
      </c>
      <c r="BZ41">
        <v>144</v>
      </c>
      <c r="CA41">
        <v>50</v>
      </c>
      <c r="CB41">
        <v>22</v>
      </c>
      <c r="CC41">
        <v>26</v>
      </c>
      <c r="CD41">
        <v>0</v>
      </c>
      <c r="CE41">
        <v>0</v>
      </c>
      <c r="CF41">
        <v>8</v>
      </c>
      <c r="CG41">
        <v>12</v>
      </c>
      <c r="CH41">
        <v>11</v>
      </c>
      <c r="CI41">
        <v>24</v>
      </c>
      <c r="CJ41">
        <v>0</v>
      </c>
      <c r="CK41">
        <v>203</v>
      </c>
      <c r="CL41">
        <v>55</v>
      </c>
      <c r="CM41">
        <v>320</v>
      </c>
      <c r="CN41">
        <v>502</v>
      </c>
      <c r="CO41">
        <v>0</v>
      </c>
      <c r="CP41">
        <v>0</v>
      </c>
      <c r="CQ41">
        <v>0</v>
      </c>
      <c r="CR41">
        <v>68</v>
      </c>
      <c r="CS41">
        <v>0</v>
      </c>
      <c r="CT41">
        <v>250</v>
      </c>
      <c r="CU41">
        <v>427</v>
      </c>
      <c r="CV41">
        <v>124</v>
      </c>
      <c r="CW41">
        <v>161</v>
      </c>
      <c r="CX41">
        <v>50</v>
      </c>
      <c r="CY41">
        <v>49</v>
      </c>
      <c r="CZ41">
        <v>35</v>
      </c>
      <c r="DA41">
        <v>8</v>
      </c>
      <c r="DB41">
        <v>0</v>
      </c>
      <c r="DC41">
        <v>0</v>
      </c>
      <c r="DD41">
        <v>0</v>
      </c>
      <c r="DE41">
        <v>0</v>
      </c>
      <c r="DF41">
        <v>15294</v>
      </c>
      <c r="DG41">
        <v>2.82</v>
      </c>
      <c r="DH41">
        <v>117</v>
      </c>
      <c r="DI41">
        <v>390</v>
      </c>
      <c r="DJ41">
        <v>316</v>
      </c>
      <c r="DK41">
        <v>74</v>
      </c>
      <c r="DL41">
        <v>101</v>
      </c>
      <c r="DM41">
        <f t="shared" si="0"/>
        <v>0</v>
      </c>
      <c r="DN41">
        <f t="shared" si="1"/>
        <v>1</v>
      </c>
      <c r="DO41">
        <f t="shared" si="2"/>
        <v>0</v>
      </c>
      <c r="DP41">
        <f t="shared" si="3"/>
        <v>0</v>
      </c>
      <c r="DQ41">
        <f t="shared" si="4"/>
        <v>0</v>
      </c>
      <c r="DR41">
        <f t="shared" si="5"/>
        <v>1</v>
      </c>
      <c r="DS41">
        <f t="shared" si="6"/>
        <v>0</v>
      </c>
      <c r="DT41">
        <f t="shared" si="7"/>
        <v>1</v>
      </c>
      <c r="DU41">
        <f t="shared" si="8"/>
        <v>0</v>
      </c>
      <c r="DV41">
        <f t="shared" si="9"/>
        <v>0</v>
      </c>
      <c r="DW41">
        <f t="shared" si="10"/>
        <v>0</v>
      </c>
    </row>
    <row r="42" spans="1:127" x14ac:dyDescent="0.25">
      <c r="A42">
        <v>20128067094</v>
      </c>
      <c r="B42">
        <v>5523</v>
      </c>
      <c r="C42" t="s">
        <v>254</v>
      </c>
      <c r="D42">
        <v>1.24</v>
      </c>
      <c r="E42">
        <v>20120522</v>
      </c>
      <c r="F42" t="s">
        <v>255</v>
      </c>
      <c r="G42" t="s">
        <v>292</v>
      </c>
      <c r="H42">
        <v>0.01</v>
      </c>
      <c r="I42" t="s">
        <v>115</v>
      </c>
      <c r="J42">
        <v>11</v>
      </c>
      <c r="K42" t="s">
        <v>41</v>
      </c>
      <c r="L42" t="s">
        <v>69</v>
      </c>
      <c r="M42" t="s">
        <v>11</v>
      </c>
      <c r="N42" t="s">
        <v>43</v>
      </c>
      <c r="O42" t="s">
        <v>71</v>
      </c>
      <c r="P42" t="s">
        <v>45</v>
      </c>
      <c r="Q42" t="s">
        <v>46</v>
      </c>
      <c r="R42" t="s">
        <v>83</v>
      </c>
      <c r="S42" t="s">
        <v>47</v>
      </c>
      <c r="T42" t="s">
        <v>709</v>
      </c>
      <c r="U42" t="s">
        <v>73</v>
      </c>
      <c r="V42" t="s">
        <v>50</v>
      </c>
      <c r="W42" t="s">
        <v>51</v>
      </c>
      <c r="X42">
        <v>36</v>
      </c>
      <c r="Y42" t="s">
        <v>60</v>
      </c>
      <c r="Z42" t="s">
        <v>74</v>
      </c>
      <c r="AA42" t="s">
        <v>54</v>
      </c>
      <c r="AB42" t="s">
        <v>11</v>
      </c>
      <c r="AC42" t="s">
        <v>86</v>
      </c>
      <c r="AD42" t="s">
        <v>56</v>
      </c>
      <c r="AE42" t="s">
        <v>54</v>
      </c>
      <c r="AF42" t="s">
        <v>48</v>
      </c>
      <c r="AG42" t="s">
        <v>136</v>
      </c>
      <c r="AH42">
        <v>57</v>
      </c>
      <c r="AI42" t="s">
        <v>52</v>
      </c>
      <c r="AJ42" t="s">
        <v>76</v>
      </c>
      <c r="AK42" t="s">
        <v>77</v>
      </c>
      <c r="AL42" t="s">
        <v>54</v>
      </c>
      <c r="AM42" t="s">
        <v>11</v>
      </c>
      <c r="AN42" t="s">
        <v>61</v>
      </c>
      <c r="AO42" t="s">
        <v>62</v>
      </c>
      <c r="AP42" t="s">
        <v>710</v>
      </c>
      <c r="AQ42" t="s">
        <v>130</v>
      </c>
      <c r="AR42">
        <v>0</v>
      </c>
      <c r="AS42">
        <v>0</v>
      </c>
      <c r="AT42">
        <v>1</v>
      </c>
      <c r="AU42">
        <v>0</v>
      </c>
      <c r="AV42" t="s">
        <v>126</v>
      </c>
      <c r="AW42">
        <v>12</v>
      </c>
      <c r="AX42" t="s">
        <v>64</v>
      </c>
      <c r="AY42">
        <v>1</v>
      </c>
      <c r="AZ42" t="s">
        <v>90</v>
      </c>
      <c r="BA42">
        <v>41.473562000000001</v>
      </c>
      <c r="BB42">
        <v>-81.716469000000004</v>
      </c>
      <c r="BC42">
        <v>2012</v>
      </c>
      <c r="BD42">
        <v>5</v>
      </c>
      <c r="BE42">
        <v>4191</v>
      </c>
      <c r="BF42">
        <v>86</v>
      </c>
      <c r="BG42">
        <v>390351027004</v>
      </c>
      <c r="BH42">
        <v>301</v>
      </c>
      <c r="BI42">
        <v>712348</v>
      </c>
      <c r="BJ42">
        <v>923</v>
      </c>
      <c r="BK42">
        <v>324</v>
      </c>
      <c r="BL42">
        <v>599</v>
      </c>
      <c r="BM42">
        <v>35.5</v>
      </c>
      <c r="BN42">
        <v>27</v>
      </c>
      <c r="BO42">
        <v>51</v>
      </c>
      <c r="BP42">
        <v>89</v>
      </c>
      <c r="BQ42">
        <v>59</v>
      </c>
      <c r="BR42">
        <v>61</v>
      </c>
      <c r="BS42">
        <v>0</v>
      </c>
      <c r="BT42">
        <v>0</v>
      </c>
      <c r="BU42">
        <v>53</v>
      </c>
      <c r="BV42">
        <v>38</v>
      </c>
      <c r="BW42">
        <v>69</v>
      </c>
      <c r="BX42">
        <v>63</v>
      </c>
      <c r="BY42">
        <v>132</v>
      </c>
      <c r="BZ42">
        <v>43</v>
      </c>
      <c r="CA42">
        <v>98</v>
      </c>
      <c r="CB42">
        <v>51</v>
      </c>
      <c r="CC42">
        <v>17</v>
      </c>
      <c r="CD42">
        <v>0</v>
      </c>
      <c r="CE42">
        <v>5</v>
      </c>
      <c r="CF42">
        <v>41</v>
      </c>
      <c r="CG42">
        <v>0</v>
      </c>
      <c r="CH42">
        <v>4</v>
      </c>
      <c r="CI42">
        <v>0</v>
      </c>
      <c r="CJ42">
        <v>22</v>
      </c>
      <c r="CK42">
        <v>226</v>
      </c>
      <c r="CL42">
        <v>72</v>
      </c>
      <c r="CM42">
        <v>98</v>
      </c>
      <c r="CN42">
        <v>737</v>
      </c>
      <c r="CO42">
        <v>0</v>
      </c>
      <c r="CP42">
        <v>15</v>
      </c>
      <c r="CQ42">
        <v>0</v>
      </c>
      <c r="CR42">
        <v>17</v>
      </c>
      <c r="CS42">
        <v>56</v>
      </c>
      <c r="CT42">
        <v>47</v>
      </c>
      <c r="CU42">
        <v>583</v>
      </c>
      <c r="CV42">
        <v>300</v>
      </c>
      <c r="CW42">
        <v>162</v>
      </c>
      <c r="CX42">
        <v>20</v>
      </c>
      <c r="CY42">
        <v>43</v>
      </c>
      <c r="CZ42">
        <v>27</v>
      </c>
      <c r="DA42">
        <v>0</v>
      </c>
      <c r="DB42">
        <v>31</v>
      </c>
      <c r="DC42">
        <v>0</v>
      </c>
      <c r="DD42">
        <v>0</v>
      </c>
      <c r="DE42">
        <v>0</v>
      </c>
      <c r="DF42">
        <v>20985</v>
      </c>
      <c r="DG42">
        <v>3.81</v>
      </c>
      <c r="DH42">
        <v>57</v>
      </c>
      <c r="DI42">
        <v>361</v>
      </c>
      <c r="DJ42">
        <v>242</v>
      </c>
      <c r="DK42">
        <v>119</v>
      </c>
      <c r="DL42">
        <v>79</v>
      </c>
      <c r="DM42">
        <f t="shared" si="0"/>
        <v>0</v>
      </c>
      <c r="DN42">
        <f t="shared" si="1"/>
        <v>1</v>
      </c>
      <c r="DO42">
        <f t="shared" si="2"/>
        <v>0</v>
      </c>
      <c r="DP42">
        <f t="shared" si="3"/>
        <v>0</v>
      </c>
      <c r="DQ42">
        <f t="shared" si="4"/>
        <v>0</v>
      </c>
      <c r="DR42">
        <f t="shared" si="5"/>
        <v>1</v>
      </c>
      <c r="DS42">
        <f t="shared" si="6"/>
        <v>0</v>
      </c>
      <c r="DT42">
        <f t="shared" si="7"/>
        <v>1</v>
      </c>
      <c r="DU42">
        <f t="shared" si="8"/>
        <v>0</v>
      </c>
      <c r="DV42">
        <f t="shared" si="9"/>
        <v>0</v>
      </c>
      <c r="DW42">
        <f t="shared" si="10"/>
        <v>0</v>
      </c>
    </row>
    <row r="43" spans="1:127" x14ac:dyDescent="0.25">
      <c r="A43">
        <v>20128121114</v>
      </c>
      <c r="B43">
        <v>9948</v>
      </c>
      <c r="C43" t="s">
        <v>154</v>
      </c>
      <c r="D43">
        <v>0.53</v>
      </c>
      <c r="E43">
        <v>20120911</v>
      </c>
      <c r="F43" t="s">
        <v>155</v>
      </c>
      <c r="G43" t="s">
        <v>170</v>
      </c>
      <c r="H43">
        <v>0</v>
      </c>
      <c r="I43" t="s">
        <v>115</v>
      </c>
      <c r="J43">
        <v>18</v>
      </c>
      <c r="K43" t="s">
        <v>41</v>
      </c>
      <c r="L43" t="s">
        <v>69</v>
      </c>
      <c r="M43" t="s">
        <v>11</v>
      </c>
      <c r="N43" t="s">
        <v>43</v>
      </c>
      <c r="O43" t="s">
        <v>71</v>
      </c>
      <c r="P43" t="s">
        <v>45</v>
      </c>
      <c r="Q43" t="s">
        <v>46</v>
      </c>
      <c r="R43" t="s">
        <v>95</v>
      </c>
      <c r="S43" t="s">
        <v>96</v>
      </c>
      <c r="T43" t="s">
        <v>711</v>
      </c>
      <c r="U43" t="s">
        <v>136</v>
      </c>
      <c r="V43" t="s">
        <v>77</v>
      </c>
      <c r="W43" t="s">
        <v>188</v>
      </c>
      <c r="X43">
        <v>34</v>
      </c>
      <c r="Y43" t="s">
        <v>52</v>
      </c>
      <c r="Z43" t="s">
        <v>85</v>
      </c>
      <c r="AA43" t="s">
        <v>54</v>
      </c>
      <c r="AB43" t="s">
        <v>11</v>
      </c>
      <c r="AC43" t="s">
        <v>86</v>
      </c>
      <c r="AD43" t="s">
        <v>56</v>
      </c>
      <c r="AE43" t="s">
        <v>83</v>
      </c>
      <c r="AF43" t="s">
        <v>47</v>
      </c>
      <c r="AG43" t="s">
        <v>73</v>
      </c>
      <c r="AH43">
        <v>23</v>
      </c>
      <c r="AI43" t="s">
        <v>60</v>
      </c>
      <c r="AJ43" t="s">
        <v>76</v>
      </c>
      <c r="AK43" t="s">
        <v>77</v>
      </c>
      <c r="AL43" t="s">
        <v>54</v>
      </c>
      <c r="AM43" t="s">
        <v>11</v>
      </c>
      <c r="AN43" t="s">
        <v>61</v>
      </c>
      <c r="AO43" t="s">
        <v>62</v>
      </c>
      <c r="AP43" t="s">
        <v>712</v>
      </c>
      <c r="AQ43" t="s">
        <v>63</v>
      </c>
      <c r="AR43">
        <v>0</v>
      </c>
      <c r="AS43">
        <v>0</v>
      </c>
      <c r="AT43">
        <v>1</v>
      </c>
      <c r="AU43">
        <v>0</v>
      </c>
      <c r="AV43" t="s">
        <v>11</v>
      </c>
      <c r="AW43">
        <v>12</v>
      </c>
      <c r="AX43" t="s">
        <v>64</v>
      </c>
      <c r="AY43">
        <v>1</v>
      </c>
      <c r="AZ43" t="s">
        <v>90</v>
      </c>
      <c r="BA43">
        <v>41.469555999999898</v>
      </c>
      <c r="BB43">
        <v>-81.736256999999895</v>
      </c>
      <c r="BC43">
        <v>2012</v>
      </c>
      <c r="BD43">
        <v>9</v>
      </c>
      <c r="BE43">
        <v>4376</v>
      </c>
      <c r="BF43">
        <v>81</v>
      </c>
      <c r="BG43">
        <v>390351024023</v>
      </c>
      <c r="BH43">
        <v>1701</v>
      </c>
      <c r="BI43">
        <v>253735</v>
      </c>
      <c r="BJ43">
        <v>915</v>
      </c>
      <c r="BK43">
        <v>413</v>
      </c>
      <c r="BL43">
        <v>502</v>
      </c>
      <c r="BM43">
        <v>34.1</v>
      </c>
      <c r="BN43">
        <v>57</v>
      </c>
      <c r="BO43">
        <v>80</v>
      </c>
      <c r="BP43">
        <v>23</v>
      </c>
      <c r="BQ43">
        <v>56</v>
      </c>
      <c r="BR43">
        <v>32</v>
      </c>
      <c r="BS43">
        <v>26</v>
      </c>
      <c r="BT43">
        <v>0</v>
      </c>
      <c r="BU43">
        <v>73</v>
      </c>
      <c r="BV43">
        <v>78</v>
      </c>
      <c r="BW43">
        <v>74</v>
      </c>
      <c r="BX43">
        <v>92</v>
      </c>
      <c r="BY43">
        <v>31</v>
      </c>
      <c r="BZ43">
        <v>42</v>
      </c>
      <c r="CA43">
        <v>103</v>
      </c>
      <c r="CB43">
        <v>17</v>
      </c>
      <c r="CC43">
        <v>0</v>
      </c>
      <c r="CD43">
        <v>48</v>
      </c>
      <c r="CE43">
        <v>40</v>
      </c>
      <c r="CF43">
        <v>3</v>
      </c>
      <c r="CG43">
        <v>3</v>
      </c>
      <c r="CH43">
        <v>28</v>
      </c>
      <c r="CI43">
        <v>9</v>
      </c>
      <c r="CJ43">
        <v>0</v>
      </c>
      <c r="CK43">
        <v>216</v>
      </c>
      <c r="CL43">
        <v>83</v>
      </c>
      <c r="CM43">
        <v>250</v>
      </c>
      <c r="CN43">
        <v>517</v>
      </c>
      <c r="CO43">
        <v>0</v>
      </c>
      <c r="CP43">
        <v>0</v>
      </c>
      <c r="CQ43">
        <v>0</v>
      </c>
      <c r="CR43">
        <v>8</v>
      </c>
      <c r="CS43">
        <v>140</v>
      </c>
      <c r="CT43">
        <v>250</v>
      </c>
      <c r="CU43">
        <v>568</v>
      </c>
      <c r="CV43">
        <v>120</v>
      </c>
      <c r="CW43">
        <v>194</v>
      </c>
      <c r="CX43">
        <v>81</v>
      </c>
      <c r="CY43">
        <v>20</v>
      </c>
      <c r="CZ43">
        <v>141</v>
      </c>
      <c r="DA43">
        <v>0</v>
      </c>
      <c r="DB43">
        <v>12</v>
      </c>
      <c r="DC43">
        <v>0</v>
      </c>
      <c r="DD43">
        <v>0</v>
      </c>
      <c r="DE43">
        <v>0</v>
      </c>
      <c r="DF43">
        <v>35500</v>
      </c>
      <c r="DG43">
        <v>3.07</v>
      </c>
      <c r="DH43">
        <v>29</v>
      </c>
      <c r="DI43">
        <v>322</v>
      </c>
      <c r="DJ43">
        <v>298</v>
      </c>
      <c r="DK43">
        <v>24</v>
      </c>
      <c r="DL43">
        <v>198</v>
      </c>
      <c r="DM43">
        <f t="shared" si="0"/>
        <v>0</v>
      </c>
      <c r="DN43">
        <f t="shared" si="1"/>
        <v>1</v>
      </c>
      <c r="DO43">
        <f t="shared" si="2"/>
        <v>0</v>
      </c>
      <c r="DP43">
        <f t="shared" si="3"/>
        <v>0</v>
      </c>
      <c r="DQ43">
        <f t="shared" si="4"/>
        <v>0</v>
      </c>
      <c r="DR43">
        <f t="shared" si="5"/>
        <v>1</v>
      </c>
      <c r="DS43">
        <f t="shared" si="6"/>
        <v>0</v>
      </c>
      <c r="DT43">
        <f t="shared" si="7"/>
        <v>1</v>
      </c>
      <c r="DU43">
        <f t="shared" si="8"/>
        <v>0</v>
      </c>
      <c r="DV43">
        <f t="shared" si="9"/>
        <v>0</v>
      </c>
      <c r="DW43">
        <f t="shared" si="10"/>
        <v>0</v>
      </c>
    </row>
    <row r="44" spans="1:127" x14ac:dyDescent="0.25">
      <c r="A44">
        <v>20128131364</v>
      </c>
      <c r="B44">
        <v>10734</v>
      </c>
      <c r="C44" t="s">
        <v>65</v>
      </c>
      <c r="D44">
        <v>5.91</v>
      </c>
      <c r="E44">
        <v>20121001</v>
      </c>
      <c r="F44" t="s">
        <v>66</v>
      </c>
      <c r="G44" t="s">
        <v>306</v>
      </c>
      <c r="H44">
        <v>0</v>
      </c>
      <c r="I44" t="s">
        <v>40</v>
      </c>
      <c r="J44">
        <v>22</v>
      </c>
      <c r="K44" t="s">
        <v>68</v>
      </c>
      <c r="L44" t="s">
        <v>69</v>
      </c>
      <c r="M44" t="s">
        <v>11</v>
      </c>
      <c r="N44" t="s">
        <v>43</v>
      </c>
      <c r="O44" t="s">
        <v>121</v>
      </c>
      <c r="P44" t="s">
        <v>104</v>
      </c>
      <c r="Q44" t="s">
        <v>72</v>
      </c>
      <c r="R44" t="s">
        <v>47</v>
      </c>
      <c r="S44" t="s">
        <v>48</v>
      </c>
      <c r="T44" t="s">
        <v>713</v>
      </c>
      <c r="U44" t="s">
        <v>123</v>
      </c>
      <c r="V44" t="s">
        <v>77</v>
      </c>
      <c r="W44" t="s">
        <v>76</v>
      </c>
      <c r="X44">
        <v>56</v>
      </c>
      <c r="Y44" t="s">
        <v>60</v>
      </c>
      <c r="Z44" t="s">
        <v>74</v>
      </c>
      <c r="AA44">
        <v>0</v>
      </c>
      <c r="AB44" t="s">
        <v>11</v>
      </c>
      <c r="AC44" t="s">
        <v>263</v>
      </c>
      <c r="AD44" t="s">
        <v>56</v>
      </c>
      <c r="AE44" t="s">
        <v>57</v>
      </c>
      <c r="AF44" t="s">
        <v>98</v>
      </c>
      <c r="AG44" t="s">
        <v>73</v>
      </c>
      <c r="AH44">
        <v>23</v>
      </c>
      <c r="AI44" t="s">
        <v>60</v>
      </c>
      <c r="AJ44" t="s">
        <v>77</v>
      </c>
      <c r="AK44" t="s">
        <v>76</v>
      </c>
      <c r="AL44" t="s">
        <v>54</v>
      </c>
      <c r="AM44" t="s">
        <v>11</v>
      </c>
      <c r="AN44" t="s">
        <v>61</v>
      </c>
      <c r="AO44" t="s">
        <v>62</v>
      </c>
      <c r="AP44" t="s">
        <v>714</v>
      </c>
      <c r="AQ44" t="s">
        <v>63</v>
      </c>
      <c r="AR44">
        <v>0</v>
      </c>
      <c r="AS44">
        <v>0</v>
      </c>
      <c r="AT44">
        <v>0</v>
      </c>
      <c r="AU44">
        <v>1</v>
      </c>
      <c r="AV44" t="s">
        <v>11</v>
      </c>
      <c r="AW44">
        <v>12</v>
      </c>
      <c r="AX44" t="s">
        <v>64</v>
      </c>
      <c r="AY44">
        <v>1</v>
      </c>
      <c r="AZ44" t="s">
        <v>90</v>
      </c>
      <c r="BA44">
        <v>41.483758000000002</v>
      </c>
      <c r="BB44">
        <v>-81.731519000000006</v>
      </c>
      <c r="BC44">
        <v>2012</v>
      </c>
      <c r="BD44">
        <v>10</v>
      </c>
      <c r="BE44">
        <v>4460</v>
      </c>
      <c r="BF44">
        <v>61</v>
      </c>
      <c r="BG44">
        <v>390351012001</v>
      </c>
      <c r="BH44">
        <v>1592</v>
      </c>
      <c r="BI44">
        <v>949879</v>
      </c>
      <c r="BJ44">
        <v>1304</v>
      </c>
      <c r="BK44">
        <v>639</v>
      </c>
      <c r="BL44">
        <v>665</v>
      </c>
      <c r="BM44">
        <v>32.1</v>
      </c>
      <c r="BN44">
        <v>174</v>
      </c>
      <c r="BO44">
        <v>64</v>
      </c>
      <c r="BP44">
        <v>62</v>
      </c>
      <c r="BQ44">
        <v>49</v>
      </c>
      <c r="BR44">
        <v>0</v>
      </c>
      <c r="BS44">
        <v>3</v>
      </c>
      <c r="BT44">
        <v>15</v>
      </c>
      <c r="BU44">
        <v>22</v>
      </c>
      <c r="BV44">
        <v>91</v>
      </c>
      <c r="BW44">
        <v>342</v>
      </c>
      <c r="BX44">
        <v>26</v>
      </c>
      <c r="BY44">
        <v>61</v>
      </c>
      <c r="BZ44">
        <v>51</v>
      </c>
      <c r="CA44">
        <v>93</v>
      </c>
      <c r="CB44">
        <v>48</v>
      </c>
      <c r="CC44">
        <v>47</v>
      </c>
      <c r="CD44">
        <v>53</v>
      </c>
      <c r="CE44">
        <v>8</v>
      </c>
      <c r="CF44">
        <v>15</v>
      </c>
      <c r="CG44">
        <v>24</v>
      </c>
      <c r="CH44">
        <v>44</v>
      </c>
      <c r="CI44">
        <v>6</v>
      </c>
      <c r="CJ44">
        <v>6</v>
      </c>
      <c r="CK44">
        <v>349</v>
      </c>
      <c r="CL44">
        <v>103</v>
      </c>
      <c r="CM44">
        <v>193</v>
      </c>
      <c r="CN44">
        <v>1028</v>
      </c>
      <c r="CO44">
        <v>0</v>
      </c>
      <c r="CP44">
        <v>0</v>
      </c>
      <c r="CQ44">
        <v>0</v>
      </c>
      <c r="CR44">
        <v>52</v>
      </c>
      <c r="CS44">
        <v>31</v>
      </c>
      <c r="CT44">
        <v>249</v>
      </c>
      <c r="CU44">
        <v>915</v>
      </c>
      <c r="CV44">
        <v>156</v>
      </c>
      <c r="CW44">
        <v>201</v>
      </c>
      <c r="CX44">
        <v>69</v>
      </c>
      <c r="CY44">
        <v>57</v>
      </c>
      <c r="CZ44">
        <v>120</v>
      </c>
      <c r="DA44">
        <v>48</v>
      </c>
      <c r="DB44">
        <v>133</v>
      </c>
      <c r="DC44">
        <v>96</v>
      </c>
      <c r="DD44">
        <v>18</v>
      </c>
      <c r="DE44">
        <v>17</v>
      </c>
      <c r="DF44">
        <v>21276</v>
      </c>
      <c r="DG44">
        <v>1.93</v>
      </c>
      <c r="DH44">
        <v>241</v>
      </c>
      <c r="DI44">
        <v>828</v>
      </c>
      <c r="DJ44">
        <v>676</v>
      </c>
      <c r="DK44">
        <v>152</v>
      </c>
      <c r="DL44">
        <v>213</v>
      </c>
      <c r="DM44">
        <f t="shared" si="0"/>
        <v>0</v>
      </c>
      <c r="DN44">
        <f t="shared" si="1"/>
        <v>1</v>
      </c>
      <c r="DO44">
        <f t="shared" si="2"/>
        <v>0</v>
      </c>
      <c r="DP44">
        <f t="shared" si="3"/>
        <v>0</v>
      </c>
      <c r="DQ44">
        <f t="shared" si="4"/>
        <v>0</v>
      </c>
      <c r="DR44">
        <f t="shared" si="5"/>
        <v>1</v>
      </c>
      <c r="DS44">
        <f t="shared" si="6"/>
        <v>0</v>
      </c>
      <c r="DT44">
        <f t="shared" si="7"/>
        <v>1</v>
      </c>
      <c r="DU44">
        <f t="shared" si="8"/>
        <v>0</v>
      </c>
      <c r="DV44">
        <f t="shared" si="9"/>
        <v>0</v>
      </c>
      <c r="DW44">
        <f t="shared" si="10"/>
        <v>0</v>
      </c>
    </row>
    <row r="45" spans="1:127" x14ac:dyDescent="0.25">
      <c r="A45">
        <v>20118054613</v>
      </c>
      <c r="B45">
        <v>4322</v>
      </c>
      <c r="C45" t="s">
        <v>65</v>
      </c>
      <c r="D45">
        <v>4.63</v>
      </c>
      <c r="E45">
        <v>20110405</v>
      </c>
      <c r="F45" t="s">
        <v>66</v>
      </c>
      <c r="G45" t="s">
        <v>715</v>
      </c>
      <c r="H45">
        <v>0</v>
      </c>
      <c r="I45" t="s">
        <v>115</v>
      </c>
      <c r="J45">
        <v>18</v>
      </c>
      <c r="K45" t="s">
        <v>41</v>
      </c>
      <c r="L45" t="s">
        <v>69</v>
      </c>
      <c r="M45" t="s">
        <v>11</v>
      </c>
      <c r="N45" t="s">
        <v>43</v>
      </c>
      <c r="O45" t="s">
        <v>71</v>
      </c>
      <c r="P45" t="s">
        <v>45</v>
      </c>
      <c r="Q45" t="s">
        <v>94</v>
      </c>
      <c r="R45" t="s">
        <v>106</v>
      </c>
      <c r="S45" t="s">
        <v>47</v>
      </c>
      <c r="T45" t="s">
        <v>716</v>
      </c>
      <c r="U45" t="s">
        <v>73</v>
      </c>
      <c r="V45" t="s">
        <v>77</v>
      </c>
      <c r="W45" t="s">
        <v>76</v>
      </c>
      <c r="X45">
        <v>52</v>
      </c>
      <c r="Y45" t="s">
        <v>60</v>
      </c>
      <c r="Z45" t="s">
        <v>203</v>
      </c>
      <c r="AA45">
        <v>0</v>
      </c>
      <c r="AB45" t="s">
        <v>11</v>
      </c>
      <c r="AC45" t="s">
        <v>75</v>
      </c>
      <c r="AD45" t="s">
        <v>111</v>
      </c>
      <c r="AE45" t="s">
        <v>54</v>
      </c>
      <c r="AF45" t="s">
        <v>96</v>
      </c>
      <c r="AG45" t="s">
        <v>123</v>
      </c>
      <c r="AH45">
        <v>38</v>
      </c>
      <c r="AI45" t="s">
        <v>52</v>
      </c>
      <c r="AJ45" t="s">
        <v>77</v>
      </c>
      <c r="AK45" t="s">
        <v>50</v>
      </c>
      <c r="AL45" t="s">
        <v>54</v>
      </c>
      <c r="AM45" t="s">
        <v>11</v>
      </c>
      <c r="AN45" t="s">
        <v>61</v>
      </c>
      <c r="AO45" t="s">
        <v>62</v>
      </c>
      <c r="AP45" t="s">
        <v>717</v>
      </c>
      <c r="AQ45" t="s">
        <v>151</v>
      </c>
      <c r="AR45">
        <v>0</v>
      </c>
      <c r="AS45">
        <v>1</v>
      </c>
      <c r="AT45">
        <v>0</v>
      </c>
      <c r="AU45">
        <v>0</v>
      </c>
      <c r="AV45" t="s">
        <v>11</v>
      </c>
      <c r="AW45">
        <v>12</v>
      </c>
      <c r="AX45" t="s">
        <v>64</v>
      </c>
      <c r="AY45">
        <v>1</v>
      </c>
      <c r="AZ45" t="s">
        <v>90</v>
      </c>
      <c r="BA45">
        <v>41.480001999999899</v>
      </c>
      <c r="BB45">
        <v>-81.754535000000004</v>
      </c>
      <c r="BC45">
        <v>2011</v>
      </c>
      <c r="BD45">
        <v>4</v>
      </c>
      <c r="BE45">
        <v>4882</v>
      </c>
      <c r="BF45">
        <v>58</v>
      </c>
      <c r="BG45">
        <v>390351011012</v>
      </c>
      <c r="BH45">
        <v>1594</v>
      </c>
      <c r="BI45">
        <v>159137</v>
      </c>
      <c r="BJ45">
        <v>807</v>
      </c>
      <c r="BK45">
        <v>427</v>
      </c>
      <c r="BL45">
        <v>380</v>
      </c>
      <c r="BM45">
        <v>46.799999999999898</v>
      </c>
      <c r="BN45">
        <v>43</v>
      </c>
      <c r="BO45">
        <v>10</v>
      </c>
      <c r="BP45">
        <v>9</v>
      </c>
      <c r="BQ45">
        <v>20</v>
      </c>
      <c r="BR45">
        <v>31</v>
      </c>
      <c r="BS45">
        <v>26</v>
      </c>
      <c r="BT45">
        <v>18</v>
      </c>
      <c r="BU45">
        <v>11</v>
      </c>
      <c r="BV45">
        <v>21</v>
      </c>
      <c r="BW45">
        <v>75</v>
      </c>
      <c r="BX45">
        <v>58</v>
      </c>
      <c r="BY45">
        <v>57</v>
      </c>
      <c r="BZ45">
        <v>85</v>
      </c>
      <c r="CA45">
        <v>70</v>
      </c>
      <c r="CB45">
        <v>117</v>
      </c>
      <c r="CC45">
        <v>62</v>
      </c>
      <c r="CD45">
        <v>8</v>
      </c>
      <c r="CE45">
        <v>27</v>
      </c>
      <c r="CF45">
        <v>9</v>
      </c>
      <c r="CG45">
        <v>6</v>
      </c>
      <c r="CH45">
        <v>27</v>
      </c>
      <c r="CI45">
        <v>0</v>
      </c>
      <c r="CJ45">
        <v>17</v>
      </c>
      <c r="CK45">
        <v>82</v>
      </c>
      <c r="CL45">
        <v>86</v>
      </c>
      <c r="CM45">
        <v>451</v>
      </c>
      <c r="CN45">
        <v>263</v>
      </c>
      <c r="CO45">
        <v>0</v>
      </c>
      <c r="CP45">
        <v>40</v>
      </c>
      <c r="CQ45">
        <v>0</v>
      </c>
      <c r="CR45">
        <v>5</v>
      </c>
      <c r="CS45">
        <v>48</v>
      </c>
      <c r="CT45">
        <v>75</v>
      </c>
      <c r="CU45">
        <v>639</v>
      </c>
      <c r="CV45">
        <v>169</v>
      </c>
      <c r="CW45">
        <v>133</v>
      </c>
      <c r="CX45">
        <v>36</v>
      </c>
      <c r="CY45">
        <v>48</v>
      </c>
      <c r="CZ45">
        <v>147</v>
      </c>
      <c r="DA45">
        <v>60</v>
      </c>
      <c r="DB45">
        <v>30</v>
      </c>
      <c r="DC45">
        <v>16</v>
      </c>
      <c r="DD45">
        <v>0</v>
      </c>
      <c r="DE45">
        <v>0</v>
      </c>
      <c r="DF45">
        <v>13778</v>
      </c>
      <c r="DG45">
        <v>1.32</v>
      </c>
      <c r="DH45">
        <v>295</v>
      </c>
      <c r="DI45">
        <v>741</v>
      </c>
      <c r="DJ45">
        <v>610</v>
      </c>
      <c r="DK45">
        <v>131</v>
      </c>
      <c r="DL45">
        <v>25</v>
      </c>
      <c r="DM45">
        <f t="shared" si="0"/>
        <v>1</v>
      </c>
      <c r="DN45">
        <f t="shared" si="1"/>
        <v>0</v>
      </c>
      <c r="DO45">
        <f t="shared" si="2"/>
        <v>0</v>
      </c>
      <c r="DP45">
        <f t="shared" si="3"/>
        <v>0</v>
      </c>
      <c r="DQ45">
        <f t="shared" si="4"/>
        <v>0</v>
      </c>
      <c r="DR45">
        <f t="shared" si="5"/>
        <v>1</v>
      </c>
      <c r="DS45">
        <f t="shared" si="6"/>
        <v>1</v>
      </c>
      <c r="DT45">
        <f t="shared" si="7"/>
        <v>0</v>
      </c>
      <c r="DU45">
        <f t="shared" si="8"/>
        <v>0</v>
      </c>
      <c r="DV45">
        <f t="shared" si="9"/>
        <v>0</v>
      </c>
      <c r="DW45">
        <f t="shared" si="10"/>
        <v>0</v>
      </c>
    </row>
    <row r="46" spans="1:127" x14ac:dyDescent="0.25">
      <c r="A46">
        <v>20154010424</v>
      </c>
      <c r="B46">
        <v>4128</v>
      </c>
      <c r="C46" t="s">
        <v>214</v>
      </c>
      <c r="D46">
        <v>0.03</v>
      </c>
      <c r="E46">
        <v>20150313</v>
      </c>
      <c r="F46" t="s">
        <v>215</v>
      </c>
      <c r="G46">
        <v>10</v>
      </c>
      <c r="H46">
        <v>0</v>
      </c>
      <c r="I46" t="s">
        <v>125</v>
      </c>
      <c r="J46">
        <v>18</v>
      </c>
      <c r="K46" t="s">
        <v>41</v>
      </c>
      <c r="L46" t="s">
        <v>69</v>
      </c>
      <c r="M46" t="s">
        <v>11</v>
      </c>
      <c r="N46" t="s">
        <v>43</v>
      </c>
      <c r="O46" t="s">
        <v>71</v>
      </c>
      <c r="P46" t="s">
        <v>45</v>
      </c>
      <c r="Q46" t="s">
        <v>94</v>
      </c>
      <c r="R46" t="s">
        <v>54</v>
      </c>
      <c r="S46" t="s">
        <v>98</v>
      </c>
      <c r="T46" t="s">
        <v>718</v>
      </c>
      <c r="U46" t="s">
        <v>73</v>
      </c>
      <c r="V46" t="s">
        <v>77</v>
      </c>
      <c r="W46" t="s">
        <v>76</v>
      </c>
      <c r="X46">
        <v>36</v>
      </c>
      <c r="Y46" t="s">
        <v>60</v>
      </c>
      <c r="Z46" t="s">
        <v>74</v>
      </c>
      <c r="AA46" t="s">
        <v>54</v>
      </c>
      <c r="AB46" t="s">
        <v>11</v>
      </c>
      <c r="AC46" t="s">
        <v>86</v>
      </c>
      <c r="AD46" t="s">
        <v>56</v>
      </c>
      <c r="AE46" t="s">
        <v>11</v>
      </c>
      <c r="AF46" t="s">
        <v>11</v>
      </c>
      <c r="AG46" t="s">
        <v>11</v>
      </c>
      <c r="AH46" t="s">
        <v>11</v>
      </c>
      <c r="AI46" t="s">
        <v>11</v>
      </c>
      <c r="AJ46" t="s">
        <v>11</v>
      </c>
      <c r="AK46" t="s">
        <v>11</v>
      </c>
      <c r="AL46" t="s">
        <v>11</v>
      </c>
      <c r="AM46" t="s">
        <v>11</v>
      </c>
      <c r="AN46" t="s">
        <v>61</v>
      </c>
      <c r="AO46" t="s">
        <v>62</v>
      </c>
      <c r="AP46" t="s">
        <v>719</v>
      </c>
      <c r="AQ46" t="s">
        <v>130</v>
      </c>
      <c r="AR46">
        <v>0</v>
      </c>
      <c r="AS46">
        <v>0</v>
      </c>
      <c r="AT46">
        <v>1</v>
      </c>
      <c r="AU46">
        <v>0</v>
      </c>
      <c r="AV46" t="s">
        <v>11</v>
      </c>
      <c r="AW46">
        <v>12</v>
      </c>
      <c r="AX46" t="s">
        <v>64</v>
      </c>
      <c r="AY46">
        <v>1</v>
      </c>
      <c r="AZ46" t="s">
        <v>1</v>
      </c>
      <c r="BA46">
        <v>41.4970029999999</v>
      </c>
      <c r="BB46">
        <v>-81.699267000000006</v>
      </c>
      <c r="BC46">
        <v>2015</v>
      </c>
      <c r="BD46">
        <v>3</v>
      </c>
      <c r="BE46">
        <v>5083</v>
      </c>
      <c r="BF46">
        <v>162</v>
      </c>
      <c r="BG46">
        <v>390351077011</v>
      </c>
      <c r="BH46">
        <v>2142</v>
      </c>
      <c r="BI46">
        <v>1770609</v>
      </c>
      <c r="BJ46">
        <v>1377</v>
      </c>
      <c r="BK46">
        <v>688</v>
      </c>
      <c r="BL46">
        <v>689</v>
      </c>
      <c r="BM46">
        <v>31.1999999999999</v>
      </c>
      <c r="BN46">
        <v>19</v>
      </c>
      <c r="BO46">
        <v>0</v>
      </c>
      <c r="BP46">
        <v>0</v>
      </c>
      <c r="BQ46">
        <v>0</v>
      </c>
      <c r="BR46">
        <v>35</v>
      </c>
      <c r="BS46">
        <v>50</v>
      </c>
      <c r="BT46">
        <v>14</v>
      </c>
      <c r="BU46">
        <v>173</v>
      </c>
      <c r="BV46">
        <v>326</v>
      </c>
      <c r="BW46">
        <v>228</v>
      </c>
      <c r="BX46">
        <v>82</v>
      </c>
      <c r="BY46">
        <v>93</v>
      </c>
      <c r="BZ46">
        <v>60</v>
      </c>
      <c r="CA46">
        <v>93</v>
      </c>
      <c r="CB46">
        <v>168</v>
      </c>
      <c r="CC46">
        <v>7</v>
      </c>
      <c r="CD46">
        <v>19</v>
      </c>
      <c r="CE46">
        <v>10</v>
      </c>
      <c r="CF46">
        <v>0</v>
      </c>
      <c r="CG46">
        <v>0</v>
      </c>
      <c r="CH46">
        <v>0</v>
      </c>
      <c r="CI46">
        <v>0</v>
      </c>
      <c r="CJ46">
        <v>0</v>
      </c>
      <c r="CK46">
        <v>19</v>
      </c>
      <c r="CL46">
        <v>10</v>
      </c>
      <c r="CM46">
        <v>358</v>
      </c>
      <c r="CN46">
        <v>871</v>
      </c>
      <c r="CO46">
        <v>30</v>
      </c>
      <c r="CP46">
        <v>62</v>
      </c>
      <c r="CQ46">
        <v>0</v>
      </c>
      <c r="CR46">
        <v>19</v>
      </c>
      <c r="CS46">
        <v>37</v>
      </c>
      <c r="CT46">
        <v>22</v>
      </c>
      <c r="CU46">
        <v>1086</v>
      </c>
      <c r="CV46">
        <v>130</v>
      </c>
      <c r="CW46">
        <v>154</v>
      </c>
      <c r="CX46">
        <v>40</v>
      </c>
      <c r="CY46">
        <v>40</v>
      </c>
      <c r="CZ46">
        <v>101</v>
      </c>
      <c r="DA46">
        <v>0</v>
      </c>
      <c r="DB46">
        <v>310</v>
      </c>
      <c r="DC46">
        <v>152</v>
      </c>
      <c r="DD46">
        <v>140</v>
      </c>
      <c r="DE46">
        <v>19</v>
      </c>
      <c r="DF46">
        <v>36786</v>
      </c>
      <c r="DG46">
        <v>1.54</v>
      </c>
      <c r="DH46">
        <v>353</v>
      </c>
      <c r="DI46">
        <v>990</v>
      </c>
      <c r="DJ46">
        <v>896</v>
      </c>
      <c r="DK46">
        <v>94</v>
      </c>
      <c r="DL46">
        <v>55</v>
      </c>
      <c r="DM46">
        <f t="shared" si="0"/>
        <v>0</v>
      </c>
      <c r="DN46">
        <f t="shared" si="1"/>
        <v>0</v>
      </c>
      <c r="DO46">
        <f t="shared" si="2"/>
        <v>0</v>
      </c>
      <c r="DP46">
        <f t="shared" si="3"/>
        <v>0</v>
      </c>
      <c r="DQ46">
        <f t="shared" si="4"/>
        <v>1</v>
      </c>
      <c r="DR46">
        <f t="shared" si="5"/>
        <v>1</v>
      </c>
      <c r="DS46">
        <f t="shared" si="6"/>
        <v>0</v>
      </c>
      <c r="DT46">
        <f t="shared" si="7"/>
        <v>0</v>
      </c>
      <c r="DU46">
        <f t="shared" si="8"/>
        <v>0</v>
      </c>
      <c r="DV46">
        <f t="shared" si="9"/>
        <v>0</v>
      </c>
      <c r="DW46">
        <f t="shared" si="10"/>
        <v>1</v>
      </c>
    </row>
    <row r="47" spans="1:127" x14ac:dyDescent="0.25">
      <c r="A47">
        <v>20144037874</v>
      </c>
      <c r="B47">
        <v>12649</v>
      </c>
      <c r="C47" t="s">
        <v>99</v>
      </c>
      <c r="D47">
        <v>16.6099999999999</v>
      </c>
      <c r="E47">
        <v>20141024</v>
      </c>
      <c r="F47" t="s">
        <v>100</v>
      </c>
      <c r="G47" t="s">
        <v>260</v>
      </c>
      <c r="H47">
        <v>0</v>
      </c>
      <c r="I47" t="s">
        <v>125</v>
      </c>
      <c r="J47">
        <v>13</v>
      </c>
      <c r="K47" t="s">
        <v>41</v>
      </c>
      <c r="L47" t="s">
        <v>69</v>
      </c>
      <c r="M47" t="s">
        <v>11</v>
      </c>
      <c r="N47" t="s">
        <v>43</v>
      </c>
      <c r="O47" t="s">
        <v>71</v>
      </c>
      <c r="P47" t="s">
        <v>45</v>
      </c>
      <c r="Q47" t="s">
        <v>46</v>
      </c>
      <c r="R47" t="s">
        <v>95</v>
      </c>
      <c r="S47" t="s">
        <v>48</v>
      </c>
      <c r="T47" t="s">
        <v>720</v>
      </c>
      <c r="U47" t="s">
        <v>123</v>
      </c>
      <c r="V47" t="s">
        <v>76</v>
      </c>
      <c r="W47" t="s">
        <v>77</v>
      </c>
      <c r="X47">
        <v>89</v>
      </c>
      <c r="Y47" t="s">
        <v>60</v>
      </c>
      <c r="Z47" t="s">
        <v>85</v>
      </c>
      <c r="AA47" t="s">
        <v>54</v>
      </c>
      <c r="AB47" t="s">
        <v>11</v>
      </c>
      <c r="AC47" t="s">
        <v>86</v>
      </c>
      <c r="AD47" t="s">
        <v>56</v>
      </c>
      <c r="AE47" t="s">
        <v>47</v>
      </c>
      <c r="AF47" t="s">
        <v>122</v>
      </c>
      <c r="AG47" t="s">
        <v>73</v>
      </c>
      <c r="AH47">
        <v>21</v>
      </c>
      <c r="AI47" t="s">
        <v>60</v>
      </c>
      <c r="AJ47" t="s">
        <v>50</v>
      </c>
      <c r="AK47" t="s">
        <v>51</v>
      </c>
      <c r="AL47" t="s">
        <v>54</v>
      </c>
      <c r="AM47" t="s">
        <v>11</v>
      </c>
      <c r="AN47" t="s">
        <v>61</v>
      </c>
      <c r="AO47" t="s">
        <v>62</v>
      </c>
      <c r="AP47" t="s">
        <v>721</v>
      </c>
      <c r="AQ47" t="s">
        <v>63</v>
      </c>
      <c r="AR47">
        <v>0</v>
      </c>
      <c r="AS47">
        <v>0</v>
      </c>
      <c r="AT47">
        <v>1</v>
      </c>
      <c r="AU47">
        <v>0</v>
      </c>
      <c r="AV47" t="s">
        <v>11</v>
      </c>
      <c r="AW47">
        <v>12</v>
      </c>
      <c r="AX47" t="s">
        <v>64</v>
      </c>
      <c r="AY47">
        <v>1</v>
      </c>
      <c r="AZ47" t="s">
        <v>90</v>
      </c>
      <c r="BA47">
        <v>41.473629000000003</v>
      </c>
      <c r="BB47">
        <v>-81.699329000000006</v>
      </c>
      <c r="BC47">
        <v>2014</v>
      </c>
      <c r="BD47">
        <v>10</v>
      </c>
      <c r="BE47">
        <v>5699</v>
      </c>
      <c r="BF47">
        <v>1118</v>
      </c>
      <c r="BG47">
        <v>390351041002</v>
      </c>
      <c r="BH47">
        <v>1788</v>
      </c>
      <c r="BI47">
        <v>121610</v>
      </c>
      <c r="BJ47">
        <v>299</v>
      </c>
      <c r="BK47">
        <v>141</v>
      </c>
      <c r="BL47">
        <v>158</v>
      </c>
      <c r="BM47">
        <v>54.7</v>
      </c>
      <c r="BN47">
        <v>0</v>
      </c>
      <c r="BO47">
        <v>0</v>
      </c>
      <c r="BP47">
        <v>0</v>
      </c>
      <c r="BQ47">
        <v>0</v>
      </c>
      <c r="BR47">
        <v>3</v>
      </c>
      <c r="BS47">
        <v>6</v>
      </c>
      <c r="BT47">
        <v>12</v>
      </c>
      <c r="BU47">
        <v>20</v>
      </c>
      <c r="BV47">
        <v>0</v>
      </c>
      <c r="BW47">
        <v>0</v>
      </c>
      <c r="BX47">
        <v>13</v>
      </c>
      <c r="BY47">
        <v>9</v>
      </c>
      <c r="BZ47">
        <v>28</v>
      </c>
      <c r="CA47">
        <v>62</v>
      </c>
      <c r="CB47">
        <v>46</v>
      </c>
      <c r="CC47">
        <v>17</v>
      </c>
      <c r="CD47">
        <v>28</v>
      </c>
      <c r="CE47">
        <v>0</v>
      </c>
      <c r="CF47">
        <v>0</v>
      </c>
      <c r="CG47">
        <v>25</v>
      </c>
      <c r="CH47">
        <v>5</v>
      </c>
      <c r="CI47">
        <v>0</v>
      </c>
      <c r="CJ47">
        <v>25</v>
      </c>
      <c r="CK47">
        <v>0</v>
      </c>
      <c r="CL47">
        <v>55</v>
      </c>
      <c r="CM47">
        <v>31</v>
      </c>
      <c r="CN47">
        <v>260</v>
      </c>
      <c r="CO47">
        <v>3</v>
      </c>
      <c r="CP47">
        <v>0</v>
      </c>
      <c r="CQ47">
        <v>0</v>
      </c>
      <c r="CR47">
        <v>0</v>
      </c>
      <c r="CS47">
        <v>5</v>
      </c>
      <c r="CT47">
        <v>105</v>
      </c>
      <c r="CU47">
        <v>258</v>
      </c>
      <c r="CV47">
        <v>138</v>
      </c>
      <c r="CW47">
        <v>89</v>
      </c>
      <c r="CX47">
        <v>0</v>
      </c>
      <c r="CY47">
        <v>0</v>
      </c>
      <c r="CZ47">
        <v>15</v>
      </c>
      <c r="DA47">
        <v>16</v>
      </c>
      <c r="DB47">
        <v>0</v>
      </c>
      <c r="DC47">
        <v>0</v>
      </c>
      <c r="DD47">
        <v>0</v>
      </c>
      <c r="DE47">
        <v>0</v>
      </c>
      <c r="DF47">
        <v>9107</v>
      </c>
      <c r="DG47">
        <v>1.53</v>
      </c>
      <c r="DH47">
        <v>142</v>
      </c>
      <c r="DI47">
        <v>229</v>
      </c>
      <c r="DJ47">
        <v>196</v>
      </c>
      <c r="DK47">
        <v>33</v>
      </c>
      <c r="DL47">
        <v>52</v>
      </c>
      <c r="DM47">
        <f t="shared" si="0"/>
        <v>0</v>
      </c>
      <c r="DN47">
        <f t="shared" si="1"/>
        <v>0</v>
      </c>
      <c r="DO47">
        <f t="shared" si="2"/>
        <v>0</v>
      </c>
      <c r="DP47">
        <f t="shared" si="3"/>
        <v>1</v>
      </c>
      <c r="DQ47">
        <f t="shared" si="4"/>
        <v>0</v>
      </c>
      <c r="DR47">
        <f t="shared" si="5"/>
        <v>1</v>
      </c>
      <c r="DS47">
        <f t="shared" si="6"/>
        <v>0</v>
      </c>
      <c r="DT47">
        <f t="shared" si="7"/>
        <v>0</v>
      </c>
      <c r="DU47">
        <f t="shared" si="8"/>
        <v>0</v>
      </c>
      <c r="DV47">
        <f t="shared" si="9"/>
        <v>1</v>
      </c>
      <c r="DW47">
        <f t="shared" si="10"/>
        <v>0</v>
      </c>
    </row>
    <row r="48" spans="1:127" x14ac:dyDescent="0.25">
      <c r="A48">
        <v>20154004517</v>
      </c>
      <c r="B48">
        <v>1393</v>
      </c>
      <c r="C48" t="s">
        <v>65</v>
      </c>
      <c r="D48">
        <v>7.29</v>
      </c>
      <c r="E48">
        <v>20150130</v>
      </c>
      <c r="F48" t="s">
        <v>66</v>
      </c>
      <c r="G48" t="s">
        <v>722</v>
      </c>
      <c r="H48">
        <v>0</v>
      </c>
      <c r="I48" t="s">
        <v>125</v>
      </c>
      <c r="J48">
        <v>7</v>
      </c>
      <c r="K48" t="s">
        <v>41</v>
      </c>
      <c r="L48" t="s">
        <v>69</v>
      </c>
      <c r="M48" t="s">
        <v>11</v>
      </c>
      <c r="N48" t="s">
        <v>70</v>
      </c>
      <c r="O48" t="s">
        <v>134</v>
      </c>
      <c r="P48" t="s">
        <v>135</v>
      </c>
      <c r="Q48" t="s">
        <v>46</v>
      </c>
      <c r="R48" t="s">
        <v>119</v>
      </c>
      <c r="S48" t="s">
        <v>98</v>
      </c>
      <c r="T48" t="s">
        <v>723</v>
      </c>
      <c r="U48" t="s">
        <v>73</v>
      </c>
      <c r="V48" t="s">
        <v>76</v>
      </c>
      <c r="W48" t="s">
        <v>77</v>
      </c>
      <c r="X48">
        <v>31</v>
      </c>
      <c r="Y48" t="s">
        <v>60</v>
      </c>
      <c r="Z48" t="s">
        <v>85</v>
      </c>
      <c r="AA48" t="s">
        <v>54</v>
      </c>
      <c r="AB48" t="s">
        <v>11</v>
      </c>
      <c r="AC48" t="s">
        <v>86</v>
      </c>
      <c r="AD48" t="s">
        <v>56</v>
      </c>
      <c r="AE48" t="s">
        <v>54</v>
      </c>
      <c r="AF48" t="s">
        <v>48</v>
      </c>
      <c r="AG48" t="s">
        <v>129</v>
      </c>
      <c r="AH48">
        <v>58</v>
      </c>
      <c r="AI48" t="s">
        <v>52</v>
      </c>
      <c r="AJ48" t="s">
        <v>76</v>
      </c>
      <c r="AK48" t="s">
        <v>77</v>
      </c>
      <c r="AL48" t="s">
        <v>54</v>
      </c>
      <c r="AM48" t="s">
        <v>11</v>
      </c>
      <c r="AN48" t="s">
        <v>61</v>
      </c>
      <c r="AO48" t="s">
        <v>62</v>
      </c>
      <c r="AP48" t="s">
        <v>724</v>
      </c>
      <c r="AQ48" t="s">
        <v>63</v>
      </c>
      <c r="AR48">
        <v>0</v>
      </c>
      <c r="AS48">
        <v>0</v>
      </c>
      <c r="AT48">
        <v>0</v>
      </c>
      <c r="AU48">
        <v>0</v>
      </c>
      <c r="AV48" t="s">
        <v>11</v>
      </c>
      <c r="AW48">
        <v>12</v>
      </c>
      <c r="AX48" t="s">
        <v>64</v>
      </c>
      <c r="AY48">
        <v>1</v>
      </c>
      <c r="AZ48" t="s">
        <v>1</v>
      </c>
      <c r="BA48">
        <v>41.4913659999999</v>
      </c>
      <c r="BB48">
        <v>-81.707481999999899</v>
      </c>
      <c r="BC48">
        <v>2015</v>
      </c>
      <c r="BD48">
        <v>1</v>
      </c>
      <c r="BE48">
        <v>5937</v>
      </c>
      <c r="BF48">
        <v>101</v>
      </c>
      <c r="BG48">
        <v>390351036021</v>
      </c>
      <c r="BH48">
        <v>291</v>
      </c>
      <c r="BI48">
        <v>1366367</v>
      </c>
      <c r="BJ48">
        <v>1100</v>
      </c>
      <c r="BK48">
        <v>609</v>
      </c>
      <c r="BL48">
        <v>491</v>
      </c>
      <c r="BM48">
        <v>35.200000000000003</v>
      </c>
      <c r="BN48">
        <v>49</v>
      </c>
      <c r="BO48">
        <v>72</v>
      </c>
      <c r="BP48">
        <v>56</v>
      </c>
      <c r="BQ48">
        <v>9</v>
      </c>
      <c r="BR48">
        <v>34</v>
      </c>
      <c r="BS48">
        <v>8</v>
      </c>
      <c r="BT48">
        <v>32</v>
      </c>
      <c r="BU48">
        <v>32</v>
      </c>
      <c r="BV48">
        <v>151</v>
      </c>
      <c r="BW48">
        <v>99</v>
      </c>
      <c r="BX48">
        <v>88</v>
      </c>
      <c r="BY48">
        <v>67</v>
      </c>
      <c r="BZ48">
        <v>120</v>
      </c>
      <c r="CA48">
        <v>26</v>
      </c>
      <c r="CB48">
        <v>64</v>
      </c>
      <c r="CC48">
        <v>36</v>
      </c>
      <c r="CD48">
        <v>39</v>
      </c>
      <c r="CE48">
        <v>0</v>
      </c>
      <c r="CF48">
        <v>14</v>
      </c>
      <c r="CG48">
        <v>15</v>
      </c>
      <c r="CH48">
        <v>4</v>
      </c>
      <c r="CI48">
        <v>50</v>
      </c>
      <c r="CJ48">
        <v>35</v>
      </c>
      <c r="CK48">
        <v>186</v>
      </c>
      <c r="CL48">
        <v>118</v>
      </c>
      <c r="CM48">
        <v>134</v>
      </c>
      <c r="CN48">
        <v>807</v>
      </c>
      <c r="CO48">
        <v>0</v>
      </c>
      <c r="CP48">
        <v>70</v>
      </c>
      <c r="CQ48">
        <v>0</v>
      </c>
      <c r="CR48">
        <v>41</v>
      </c>
      <c r="CS48">
        <v>48</v>
      </c>
      <c r="CT48">
        <v>84</v>
      </c>
      <c r="CU48">
        <v>808</v>
      </c>
      <c r="CV48">
        <v>184</v>
      </c>
      <c r="CW48">
        <v>131</v>
      </c>
      <c r="CX48">
        <v>17</v>
      </c>
      <c r="CY48">
        <v>17</v>
      </c>
      <c r="CZ48">
        <v>104</v>
      </c>
      <c r="DA48">
        <v>29</v>
      </c>
      <c r="DB48">
        <v>128</v>
      </c>
      <c r="DC48">
        <v>92</v>
      </c>
      <c r="DD48">
        <v>80</v>
      </c>
      <c r="DE48">
        <v>26</v>
      </c>
      <c r="DF48">
        <v>49762</v>
      </c>
      <c r="DG48">
        <v>3.25</v>
      </c>
      <c r="DH48">
        <v>48</v>
      </c>
      <c r="DI48">
        <v>371</v>
      </c>
      <c r="DJ48">
        <v>338</v>
      </c>
      <c r="DK48">
        <v>33</v>
      </c>
      <c r="DL48">
        <v>96</v>
      </c>
      <c r="DM48">
        <f t="shared" si="0"/>
        <v>0</v>
      </c>
      <c r="DN48">
        <f t="shared" si="1"/>
        <v>0</v>
      </c>
      <c r="DO48">
        <f t="shared" si="2"/>
        <v>0</v>
      </c>
      <c r="DP48">
        <f t="shared" si="3"/>
        <v>0</v>
      </c>
      <c r="DQ48">
        <f t="shared" si="4"/>
        <v>1</v>
      </c>
      <c r="DR48">
        <f t="shared" si="5"/>
        <v>1</v>
      </c>
      <c r="DS48">
        <f t="shared" si="6"/>
        <v>0</v>
      </c>
      <c r="DT48">
        <f t="shared" si="7"/>
        <v>0</v>
      </c>
      <c r="DU48">
        <f t="shared" si="8"/>
        <v>0</v>
      </c>
      <c r="DV48">
        <f t="shared" si="9"/>
        <v>0</v>
      </c>
      <c r="DW48">
        <f t="shared" si="10"/>
        <v>1</v>
      </c>
    </row>
    <row r="49" spans="1:127" x14ac:dyDescent="0.25">
      <c r="A49">
        <v>20154023364</v>
      </c>
      <c r="B49">
        <v>10314</v>
      </c>
      <c r="C49" t="s">
        <v>99</v>
      </c>
      <c r="D49">
        <v>15.9</v>
      </c>
      <c r="E49">
        <v>20150729</v>
      </c>
      <c r="F49" t="s">
        <v>100</v>
      </c>
      <c r="G49" t="s">
        <v>445</v>
      </c>
      <c r="H49">
        <v>0</v>
      </c>
      <c r="I49" t="s">
        <v>82</v>
      </c>
      <c r="J49">
        <v>17</v>
      </c>
      <c r="K49" t="s">
        <v>41</v>
      </c>
      <c r="L49" t="s">
        <v>69</v>
      </c>
      <c r="M49" t="s">
        <v>11</v>
      </c>
      <c r="N49" t="s">
        <v>43</v>
      </c>
      <c r="O49" t="s">
        <v>71</v>
      </c>
      <c r="P49" t="s">
        <v>45</v>
      </c>
      <c r="Q49" t="s">
        <v>46</v>
      </c>
      <c r="R49" t="s">
        <v>47</v>
      </c>
      <c r="S49" t="s">
        <v>96</v>
      </c>
      <c r="T49" t="s">
        <v>725</v>
      </c>
      <c r="U49" t="s">
        <v>123</v>
      </c>
      <c r="V49" t="s">
        <v>77</v>
      </c>
      <c r="W49" t="s">
        <v>47</v>
      </c>
      <c r="X49">
        <v>27</v>
      </c>
      <c r="Y49" t="s">
        <v>60</v>
      </c>
      <c r="Z49" t="s">
        <v>74</v>
      </c>
      <c r="AA49" t="s">
        <v>54</v>
      </c>
      <c r="AB49" t="s">
        <v>11</v>
      </c>
      <c r="AC49" t="s">
        <v>86</v>
      </c>
      <c r="AD49" t="s">
        <v>56</v>
      </c>
      <c r="AE49" t="s">
        <v>47</v>
      </c>
      <c r="AF49" t="s">
        <v>122</v>
      </c>
      <c r="AG49" t="s">
        <v>73</v>
      </c>
      <c r="AH49">
        <v>26</v>
      </c>
      <c r="AI49" t="s">
        <v>60</v>
      </c>
      <c r="AJ49" t="s">
        <v>50</v>
      </c>
      <c r="AK49" t="s">
        <v>51</v>
      </c>
      <c r="AL49" t="s">
        <v>54</v>
      </c>
      <c r="AM49" t="s">
        <v>11</v>
      </c>
      <c r="AN49" t="s">
        <v>61</v>
      </c>
      <c r="AO49" t="s">
        <v>62</v>
      </c>
      <c r="AP49" t="s">
        <v>726</v>
      </c>
      <c r="AQ49" t="s">
        <v>63</v>
      </c>
      <c r="AR49">
        <v>0</v>
      </c>
      <c r="AS49">
        <v>0</v>
      </c>
      <c r="AT49">
        <v>1</v>
      </c>
      <c r="AU49">
        <v>0</v>
      </c>
      <c r="AV49" t="s">
        <v>11</v>
      </c>
      <c r="AW49">
        <v>12</v>
      </c>
      <c r="AX49" t="s">
        <v>64</v>
      </c>
      <c r="AY49">
        <v>1</v>
      </c>
      <c r="AZ49" t="s">
        <v>1</v>
      </c>
      <c r="BA49">
        <v>41.463487999999899</v>
      </c>
      <c r="BB49">
        <v>-81.700365000000005</v>
      </c>
      <c r="BC49">
        <v>2015</v>
      </c>
      <c r="BD49">
        <v>7</v>
      </c>
      <c r="BE49">
        <v>6316</v>
      </c>
      <c r="BF49">
        <v>1138</v>
      </c>
      <c r="BG49">
        <v>390351046002</v>
      </c>
      <c r="BH49">
        <v>2123</v>
      </c>
      <c r="BI49">
        <v>153399</v>
      </c>
      <c r="BJ49">
        <v>639</v>
      </c>
      <c r="BK49">
        <v>367</v>
      </c>
      <c r="BL49">
        <v>272</v>
      </c>
      <c r="BM49">
        <v>30.1</v>
      </c>
      <c r="BN49">
        <v>56</v>
      </c>
      <c r="BO49">
        <v>47</v>
      </c>
      <c r="BP49">
        <v>25</v>
      </c>
      <c r="BQ49">
        <v>22</v>
      </c>
      <c r="BR49">
        <v>18</v>
      </c>
      <c r="BS49">
        <v>0</v>
      </c>
      <c r="BT49">
        <v>14</v>
      </c>
      <c r="BU49">
        <v>24</v>
      </c>
      <c r="BV49">
        <v>110</v>
      </c>
      <c r="BW49">
        <v>107</v>
      </c>
      <c r="BX49">
        <v>46</v>
      </c>
      <c r="BY49">
        <v>9</v>
      </c>
      <c r="BZ49">
        <v>13</v>
      </c>
      <c r="CA49">
        <v>17</v>
      </c>
      <c r="CB49">
        <v>89</v>
      </c>
      <c r="CC49">
        <v>3</v>
      </c>
      <c r="CD49">
        <v>12</v>
      </c>
      <c r="CE49">
        <v>14</v>
      </c>
      <c r="CF49">
        <v>4</v>
      </c>
      <c r="CG49">
        <v>4</v>
      </c>
      <c r="CH49">
        <v>0</v>
      </c>
      <c r="CI49">
        <v>0</v>
      </c>
      <c r="CJ49">
        <v>5</v>
      </c>
      <c r="CK49">
        <v>150</v>
      </c>
      <c r="CL49">
        <v>27</v>
      </c>
      <c r="CM49">
        <v>117</v>
      </c>
      <c r="CN49">
        <v>299</v>
      </c>
      <c r="CO49">
        <v>53</v>
      </c>
      <c r="CP49">
        <v>13</v>
      </c>
      <c r="CQ49">
        <v>0</v>
      </c>
      <c r="CR49">
        <v>130</v>
      </c>
      <c r="CS49">
        <v>27</v>
      </c>
      <c r="CT49">
        <v>278</v>
      </c>
      <c r="CU49">
        <v>433</v>
      </c>
      <c r="CV49">
        <v>177</v>
      </c>
      <c r="CW49">
        <v>88</v>
      </c>
      <c r="CX49">
        <v>15</v>
      </c>
      <c r="CY49">
        <v>47</v>
      </c>
      <c r="CZ49">
        <v>68</v>
      </c>
      <c r="DA49">
        <v>12</v>
      </c>
      <c r="DB49">
        <v>26</v>
      </c>
      <c r="DC49">
        <v>0</v>
      </c>
      <c r="DD49">
        <v>0</v>
      </c>
      <c r="DE49">
        <v>0</v>
      </c>
      <c r="DF49">
        <v>16750</v>
      </c>
      <c r="DG49">
        <v>2.21</v>
      </c>
      <c r="DH49">
        <v>123</v>
      </c>
      <c r="DI49">
        <v>336</v>
      </c>
      <c r="DJ49">
        <v>289</v>
      </c>
      <c r="DK49">
        <v>47</v>
      </c>
      <c r="DL49">
        <v>81</v>
      </c>
      <c r="DM49">
        <f t="shared" si="0"/>
        <v>0</v>
      </c>
      <c r="DN49">
        <f t="shared" si="1"/>
        <v>0</v>
      </c>
      <c r="DO49">
        <f t="shared" si="2"/>
        <v>0</v>
      </c>
      <c r="DP49">
        <f t="shared" si="3"/>
        <v>0</v>
      </c>
      <c r="DQ49">
        <f t="shared" si="4"/>
        <v>1</v>
      </c>
      <c r="DR49">
        <f t="shared" si="5"/>
        <v>1</v>
      </c>
      <c r="DS49">
        <f t="shared" si="6"/>
        <v>0</v>
      </c>
      <c r="DT49">
        <f t="shared" si="7"/>
        <v>0</v>
      </c>
      <c r="DU49">
        <f t="shared" si="8"/>
        <v>0</v>
      </c>
      <c r="DV49">
        <f t="shared" si="9"/>
        <v>0</v>
      </c>
      <c r="DW49">
        <f t="shared" si="10"/>
        <v>1</v>
      </c>
    </row>
    <row r="50" spans="1:127" x14ac:dyDescent="0.25">
      <c r="A50">
        <v>20154023495</v>
      </c>
      <c r="B50">
        <v>10370</v>
      </c>
      <c r="C50" t="s">
        <v>241</v>
      </c>
      <c r="D50">
        <v>3.12</v>
      </c>
      <c r="E50">
        <v>20150806</v>
      </c>
      <c r="F50" t="s">
        <v>202</v>
      </c>
      <c r="G50" t="s">
        <v>674</v>
      </c>
      <c r="H50">
        <v>0</v>
      </c>
      <c r="I50" t="s">
        <v>67</v>
      </c>
      <c r="J50">
        <v>15</v>
      </c>
      <c r="K50" t="s">
        <v>41</v>
      </c>
      <c r="L50" t="s">
        <v>69</v>
      </c>
      <c r="M50" t="s">
        <v>11</v>
      </c>
      <c r="N50" t="s">
        <v>43</v>
      </c>
      <c r="O50" t="s">
        <v>71</v>
      </c>
      <c r="P50" t="s">
        <v>45</v>
      </c>
      <c r="Q50" t="s">
        <v>46</v>
      </c>
      <c r="R50" t="s">
        <v>179</v>
      </c>
      <c r="S50" t="s">
        <v>122</v>
      </c>
      <c r="T50" t="s">
        <v>727</v>
      </c>
      <c r="U50" t="s">
        <v>73</v>
      </c>
      <c r="V50" t="s">
        <v>51</v>
      </c>
      <c r="W50" t="s">
        <v>50</v>
      </c>
      <c r="X50">
        <v>52</v>
      </c>
      <c r="Y50" t="s">
        <v>60</v>
      </c>
      <c r="Z50" t="s">
        <v>74</v>
      </c>
      <c r="AA50" t="s">
        <v>180</v>
      </c>
      <c r="AB50" t="s">
        <v>11</v>
      </c>
      <c r="AC50" t="s">
        <v>86</v>
      </c>
      <c r="AD50" t="s">
        <v>56</v>
      </c>
      <c r="AE50" t="s">
        <v>95</v>
      </c>
      <c r="AF50" t="s">
        <v>96</v>
      </c>
      <c r="AG50" t="s">
        <v>89</v>
      </c>
      <c r="AH50">
        <v>46</v>
      </c>
      <c r="AI50" t="s">
        <v>52</v>
      </c>
      <c r="AJ50" t="s">
        <v>77</v>
      </c>
      <c r="AK50" t="s">
        <v>47</v>
      </c>
      <c r="AL50" t="s">
        <v>54</v>
      </c>
      <c r="AM50" t="s">
        <v>11</v>
      </c>
      <c r="AN50" t="s">
        <v>61</v>
      </c>
      <c r="AO50" t="s">
        <v>62</v>
      </c>
      <c r="AP50" t="s">
        <v>728</v>
      </c>
      <c r="AQ50" t="s">
        <v>63</v>
      </c>
      <c r="AR50">
        <v>0</v>
      </c>
      <c r="AS50">
        <v>0</v>
      </c>
      <c r="AT50">
        <v>0</v>
      </c>
      <c r="AU50">
        <v>1</v>
      </c>
      <c r="AV50" t="s">
        <v>11</v>
      </c>
      <c r="AW50">
        <v>12</v>
      </c>
      <c r="AX50" t="s">
        <v>64</v>
      </c>
      <c r="AY50">
        <v>1</v>
      </c>
      <c r="AZ50" t="s">
        <v>1</v>
      </c>
      <c r="BA50">
        <v>41.462541000000002</v>
      </c>
      <c r="BB50">
        <v>-81.710282000000007</v>
      </c>
      <c r="BC50">
        <v>2015</v>
      </c>
      <c r="BD50">
        <v>8</v>
      </c>
      <c r="BE50">
        <v>6337</v>
      </c>
      <c r="BF50">
        <v>93</v>
      </c>
      <c r="BG50">
        <v>390351029002</v>
      </c>
      <c r="BH50">
        <v>1748</v>
      </c>
      <c r="BI50">
        <v>241576</v>
      </c>
      <c r="BJ50">
        <v>1303</v>
      </c>
      <c r="BK50">
        <v>640</v>
      </c>
      <c r="BL50">
        <v>663</v>
      </c>
      <c r="BM50">
        <v>29.8</v>
      </c>
      <c r="BN50">
        <v>70</v>
      </c>
      <c r="BO50">
        <v>90</v>
      </c>
      <c r="BP50">
        <v>84</v>
      </c>
      <c r="BQ50">
        <v>127</v>
      </c>
      <c r="BR50">
        <v>21</v>
      </c>
      <c r="BS50">
        <v>38</v>
      </c>
      <c r="BT50">
        <v>5</v>
      </c>
      <c r="BU50">
        <v>76</v>
      </c>
      <c r="BV50">
        <v>147</v>
      </c>
      <c r="BW50">
        <v>69</v>
      </c>
      <c r="BX50">
        <v>75</v>
      </c>
      <c r="BY50">
        <v>34</v>
      </c>
      <c r="BZ50">
        <v>137</v>
      </c>
      <c r="CA50">
        <v>111</v>
      </c>
      <c r="CB50">
        <v>51</v>
      </c>
      <c r="CC50">
        <v>0</v>
      </c>
      <c r="CD50">
        <v>39</v>
      </c>
      <c r="CE50">
        <v>5</v>
      </c>
      <c r="CF50">
        <v>28</v>
      </c>
      <c r="CG50">
        <v>54</v>
      </c>
      <c r="CH50">
        <v>5</v>
      </c>
      <c r="CI50">
        <v>29</v>
      </c>
      <c r="CJ50">
        <v>8</v>
      </c>
      <c r="CK50">
        <v>371</v>
      </c>
      <c r="CL50">
        <v>129</v>
      </c>
      <c r="CM50">
        <v>188</v>
      </c>
      <c r="CN50">
        <v>1011</v>
      </c>
      <c r="CO50">
        <v>0</v>
      </c>
      <c r="CP50">
        <v>0</v>
      </c>
      <c r="CQ50">
        <v>0</v>
      </c>
      <c r="CR50">
        <v>17</v>
      </c>
      <c r="CS50">
        <v>87</v>
      </c>
      <c r="CT50">
        <v>779</v>
      </c>
      <c r="CU50">
        <v>792</v>
      </c>
      <c r="CV50">
        <v>296</v>
      </c>
      <c r="CW50">
        <v>136</v>
      </c>
      <c r="CX50">
        <v>101</v>
      </c>
      <c r="CY50">
        <v>67</v>
      </c>
      <c r="CZ50">
        <v>150</v>
      </c>
      <c r="DA50">
        <v>13</v>
      </c>
      <c r="DB50">
        <v>28</v>
      </c>
      <c r="DC50">
        <v>1</v>
      </c>
      <c r="DD50">
        <v>0</v>
      </c>
      <c r="DE50">
        <v>0</v>
      </c>
      <c r="DF50">
        <v>25500</v>
      </c>
      <c r="DG50">
        <v>2.92</v>
      </c>
      <c r="DH50">
        <v>104</v>
      </c>
      <c r="DI50">
        <v>495</v>
      </c>
      <c r="DJ50">
        <v>446</v>
      </c>
      <c r="DK50">
        <v>49</v>
      </c>
      <c r="DL50">
        <v>210</v>
      </c>
      <c r="DM50">
        <f t="shared" si="0"/>
        <v>0</v>
      </c>
      <c r="DN50">
        <f t="shared" si="1"/>
        <v>0</v>
      </c>
      <c r="DO50">
        <f t="shared" si="2"/>
        <v>0</v>
      </c>
      <c r="DP50">
        <f t="shared" si="3"/>
        <v>0</v>
      </c>
      <c r="DQ50">
        <f t="shared" si="4"/>
        <v>1</v>
      </c>
      <c r="DR50">
        <f t="shared" si="5"/>
        <v>1</v>
      </c>
      <c r="DS50">
        <f t="shared" si="6"/>
        <v>0</v>
      </c>
      <c r="DT50">
        <f t="shared" si="7"/>
        <v>0</v>
      </c>
      <c r="DU50">
        <f t="shared" si="8"/>
        <v>0</v>
      </c>
      <c r="DV50">
        <f t="shared" si="9"/>
        <v>0</v>
      </c>
      <c r="DW50">
        <f t="shared" si="10"/>
        <v>1</v>
      </c>
    </row>
    <row r="51" spans="1:127" x14ac:dyDescent="0.25">
      <c r="A51">
        <v>20154023503</v>
      </c>
      <c r="B51">
        <v>10558</v>
      </c>
      <c r="C51" t="s">
        <v>219</v>
      </c>
      <c r="D51">
        <v>99.989999999999895</v>
      </c>
      <c r="E51">
        <v>20150807</v>
      </c>
      <c r="F51" t="s">
        <v>729</v>
      </c>
      <c r="G51" t="s">
        <v>674</v>
      </c>
      <c r="H51">
        <v>0</v>
      </c>
      <c r="I51" t="s">
        <v>125</v>
      </c>
      <c r="J51">
        <v>13</v>
      </c>
      <c r="K51" t="s">
        <v>41</v>
      </c>
      <c r="L51" t="s">
        <v>69</v>
      </c>
      <c r="M51" t="s">
        <v>11</v>
      </c>
      <c r="N51" t="s">
        <v>43</v>
      </c>
      <c r="O51" t="s">
        <v>71</v>
      </c>
      <c r="P51" t="s">
        <v>45</v>
      </c>
      <c r="Q51" t="s">
        <v>72</v>
      </c>
      <c r="R51" t="s">
        <v>47</v>
      </c>
      <c r="S51" t="s">
        <v>47</v>
      </c>
      <c r="T51" t="s">
        <v>730</v>
      </c>
      <c r="U51" t="s">
        <v>110</v>
      </c>
      <c r="V51" t="s">
        <v>47</v>
      </c>
      <c r="W51" t="s">
        <v>47</v>
      </c>
      <c r="X51" t="s">
        <v>11</v>
      </c>
      <c r="Y51" t="s">
        <v>11</v>
      </c>
      <c r="Z51" t="s">
        <v>120</v>
      </c>
      <c r="AA51">
        <v>0</v>
      </c>
      <c r="AB51" t="s">
        <v>11</v>
      </c>
      <c r="AC51" t="s">
        <v>75</v>
      </c>
      <c r="AD51" t="s">
        <v>56</v>
      </c>
      <c r="AE51" t="s">
        <v>57</v>
      </c>
      <c r="AF51" t="s">
        <v>98</v>
      </c>
      <c r="AG51" t="s">
        <v>73</v>
      </c>
      <c r="AH51">
        <v>25</v>
      </c>
      <c r="AI51" t="s">
        <v>52</v>
      </c>
      <c r="AJ51" t="s">
        <v>77</v>
      </c>
      <c r="AK51" t="s">
        <v>76</v>
      </c>
      <c r="AL51" t="s">
        <v>54</v>
      </c>
      <c r="AM51" t="s">
        <v>11</v>
      </c>
      <c r="AN51" t="s">
        <v>61</v>
      </c>
      <c r="AO51" t="s">
        <v>62</v>
      </c>
      <c r="AP51" t="s">
        <v>731</v>
      </c>
      <c r="AQ51" t="s">
        <v>63</v>
      </c>
      <c r="AR51">
        <v>0</v>
      </c>
      <c r="AS51">
        <v>0</v>
      </c>
      <c r="AT51">
        <v>1</v>
      </c>
      <c r="AU51">
        <v>0</v>
      </c>
      <c r="AV51" t="s">
        <v>228</v>
      </c>
      <c r="AW51">
        <v>12</v>
      </c>
      <c r="AX51" t="s">
        <v>64</v>
      </c>
      <c r="AY51">
        <v>1</v>
      </c>
      <c r="AZ51" t="s">
        <v>1</v>
      </c>
      <c r="BA51">
        <v>41.4623279999999</v>
      </c>
      <c r="BB51">
        <v>-81.728131000000005</v>
      </c>
      <c r="BC51">
        <v>2015</v>
      </c>
      <c r="BD51">
        <v>8</v>
      </c>
      <c r="BE51">
        <v>6341</v>
      </c>
      <c r="BF51">
        <v>1123</v>
      </c>
      <c r="BG51">
        <v>390351051004</v>
      </c>
      <c r="BH51">
        <v>1836</v>
      </c>
      <c r="BI51">
        <v>210051</v>
      </c>
      <c r="BJ51">
        <v>961</v>
      </c>
      <c r="BK51">
        <v>450</v>
      </c>
      <c r="BL51">
        <v>511</v>
      </c>
      <c r="BM51">
        <v>34.299999999999898</v>
      </c>
      <c r="BN51">
        <v>49</v>
      </c>
      <c r="BO51">
        <v>32</v>
      </c>
      <c r="BP51">
        <v>236</v>
      </c>
      <c r="BQ51">
        <v>37</v>
      </c>
      <c r="BR51">
        <v>24</v>
      </c>
      <c r="BS51">
        <v>0</v>
      </c>
      <c r="BT51">
        <v>15</v>
      </c>
      <c r="BU51">
        <v>26</v>
      </c>
      <c r="BV51">
        <v>0</v>
      </c>
      <c r="BW51">
        <v>86</v>
      </c>
      <c r="BX51">
        <v>68</v>
      </c>
      <c r="BY51">
        <v>21</v>
      </c>
      <c r="BZ51">
        <v>129</v>
      </c>
      <c r="CA51">
        <v>132</v>
      </c>
      <c r="CB51">
        <v>32</v>
      </c>
      <c r="CC51">
        <v>0</v>
      </c>
      <c r="CD51">
        <v>0</v>
      </c>
      <c r="CE51">
        <v>12</v>
      </c>
      <c r="CF51">
        <v>11</v>
      </c>
      <c r="CG51">
        <v>30</v>
      </c>
      <c r="CH51">
        <v>11</v>
      </c>
      <c r="CI51">
        <v>10</v>
      </c>
      <c r="CJ51">
        <v>0</v>
      </c>
      <c r="CK51">
        <v>354</v>
      </c>
      <c r="CL51">
        <v>74</v>
      </c>
      <c r="CM51">
        <v>94</v>
      </c>
      <c r="CN51">
        <v>818</v>
      </c>
      <c r="CO51">
        <v>0</v>
      </c>
      <c r="CP51">
        <v>0</v>
      </c>
      <c r="CQ51">
        <v>0</v>
      </c>
      <c r="CR51">
        <v>14</v>
      </c>
      <c r="CS51">
        <v>35</v>
      </c>
      <c r="CT51">
        <v>298</v>
      </c>
      <c r="CU51">
        <v>542</v>
      </c>
      <c r="CV51">
        <v>310</v>
      </c>
      <c r="CW51">
        <v>117</v>
      </c>
      <c r="CX51">
        <v>43</v>
      </c>
      <c r="CY51">
        <v>13</v>
      </c>
      <c r="CZ51">
        <v>59</v>
      </c>
      <c r="DA51">
        <v>0</v>
      </c>
      <c r="DB51">
        <v>0</v>
      </c>
      <c r="DC51">
        <v>0</v>
      </c>
      <c r="DD51">
        <v>0</v>
      </c>
      <c r="DE51">
        <v>0</v>
      </c>
      <c r="DF51">
        <v>18846</v>
      </c>
      <c r="DG51">
        <v>2.71</v>
      </c>
      <c r="DH51">
        <v>29</v>
      </c>
      <c r="DI51">
        <v>520</v>
      </c>
      <c r="DJ51">
        <v>354</v>
      </c>
      <c r="DK51">
        <v>166</v>
      </c>
      <c r="DL51">
        <v>157</v>
      </c>
      <c r="DM51">
        <f t="shared" si="0"/>
        <v>0</v>
      </c>
      <c r="DN51">
        <f t="shared" si="1"/>
        <v>0</v>
      </c>
      <c r="DO51">
        <f t="shared" si="2"/>
        <v>0</v>
      </c>
      <c r="DP51">
        <f t="shared" si="3"/>
        <v>0</v>
      </c>
      <c r="DQ51">
        <f t="shared" si="4"/>
        <v>1</v>
      </c>
      <c r="DR51">
        <f t="shared" si="5"/>
        <v>1</v>
      </c>
      <c r="DS51">
        <f t="shared" si="6"/>
        <v>0</v>
      </c>
      <c r="DT51">
        <f t="shared" si="7"/>
        <v>0</v>
      </c>
      <c r="DU51">
        <f t="shared" si="8"/>
        <v>0</v>
      </c>
      <c r="DV51">
        <f t="shared" si="9"/>
        <v>0</v>
      </c>
      <c r="DW51">
        <f t="shared" si="10"/>
        <v>1</v>
      </c>
    </row>
    <row r="52" spans="1:127" x14ac:dyDescent="0.25">
      <c r="A52">
        <v>20154024120</v>
      </c>
      <c r="B52">
        <v>10441</v>
      </c>
      <c r="C52" t="s">
        <v>429</v>
      </c>
      <c r="D52">
        <v>0.14000000000000001</v>
      </c>
      <c r="E52">
        <v>20150807</v>
      </c>
      <c r="F52" t="s">
        <v>430</v>
      </c>
      <c r="G52" t="s">
        <v>732</v>
      </c>
      <c r="H52">
        <v>0</v>
      </c>
      <c r="I52" t="s">
        <v>125</v>
      </c>
      <c r="J52">
        <v>13</v>
      </c>
      <c r="K52" t="s">
        <v>41</v>
      </c>
      <c r="L52" t="s">
        <v>69</v>
      </c>
      <c r="M52" t="s">
        <v>11</v>
      </c>
      <c r="N52" t="s">
        <v>70</v>
      </c>
      <c r="O52" t="s">
        <v>71</v>
      </c>
      <c r="P52" t="s">
        <v>45</v>
      </c>
      <c r="Q52" t="s">
        <v>46</v>
      </c>
      <c r="R52" t="s">
        <v>83</v>
      </c>
      <c r="S52" t="s">
        <v>122</v>
      </c>
      <c r="T52" t="s">
        <v>733</v>
      </c>
      <c r="U52" t="s">
        <v>73</v>
      </c>
      <c r="V52" t="s">
        <v>77</v>
      </c>
      <c r="W52" t="s">
        <v>76</v>
      </c>
      <c r="X52">
        <v>0</v>
      </c>
      <c r="Y52" t="s">
        <v>52</v>
      </c>
      <c r="Z52" t="s">
        <v>74</v>
      </c>
      <c r="AA52" t="s">
        <v>54</v>
      </c>
      <c r="AB52" t="s">
        <v>11</v>
      </c>
      <c r="AC52" t="s">
        <v>86</v>
      </c>
      <c r="AD52" t="s">
        <v>56</v>
      </c>
      <c r="AE52" t="s">
        <v>54</v>
      </c>
      <c r="AF52" t="s">
        <v>48</v>
      </c>
      <c r="AG52" t="s">
        <v>89</v>
      </c>
      <c r="AH52">
        <v>22</v>
      </c>
      <c r="AI52" t="s">
        <v>60</v>
      </c>
      <c r="AJ52" t="s">
        <v>50</v>
      </c>
      <c r="AK52" t="s">
        <v>51</v>
      </c>
      <c r="AL52" t="s">
        <v>54</v>
      </c>
      <c r="AM52" t="s">
        <v>11</v>
      </c>
      <c r="AN52" t="s">
        <v>61</v>
      </c>
      <c r="AO52" t="s">
        <v>62</v>
      </c>
      <c r="AP52" t="s">
        <v>734</v>
      </c>
      <c r="AQ52" t="s">
        <v>63</v>
      </c>
      <c r="AR52">
        <v>0</v>
      </c>
      <c r="AS52">
        <v>0</v>
      </c>
      <c r="AT52">
        <v>0</v>
      </c>
      <c r="AU52">
        <v>0</v>
      </c>
      <c r="AV52" t="s">
        <v>11</v>
      </c>
      <c r="AW52">
        <v>12</v>
      </c>
      <c r="AX52" t="s">
        <v>64</v>
      </c>
      <c r="AY52">
        <v>1</v>
      </c>
      <c r="AZ52" t="s">
        <v>1</v>
      </c>
      <c r="BA52">
        <v>41.465701000000003</v>
      </c>
      <c r="BB52">
        <v>-81.742531</v>
      </c>
      <c r="BC52">
        <v>2015</v>
      </c>
      <c r="BD52">
        <v>8</v>
      </c>
      <c r="BE52">
        <v>6379</v>
      </c>
      <c r="BF52">
        <v>82</v>
      </c>
      <c r="BG52">
        <v>390351024024</v>
      </c>
      <c r="BH52">
        <v>1702</v>
      </c>
      <c r="BI52">
        <v>119702</v>
      </c>
      <c r="BJ52">
        <v>779</v>
      </c>
      <c r="BK52">
        <v>331</v>
      </c>
      <c r="BL52">
        <v>448</v>
      </c>
      <c r="BM52">
        <v>39.899999999999899</v>
      </c>
      <c r="BN52">
        <v>65</v>
      </c>
      <c r="BO52">
        <v>16</v>
      </c>
      <c r="BP52">
        <v>15</v>
      </c>
      <c r="BQ52">
        <v>48</v>
      </c>
      <c r="BR52">
        <v>34</v>
      </c>
      <c r="BS52">
        <v>14</v>
      </c>
      <c r="BT52">
        <v>0</v>
      </c>
      <c r="BU52">
        <v>43</v>
      </c>
      <c r="BV52">
        <v>42</v>
      </c>
      <c r="BW52">
        <v>66</v>
      </c>
      <c r="BX52">
        <v>50</v>
      </c>
      <c r="BY52">
        <v>11</v>
      </c>
      <c r="BZ52">
        <v>101</v>
      </c>
      <c r="CA52">
        <v>118</v>
      </c>
      <c r="CB52">
        <v>93</v>
      </c>
      <c r="CC52">
        <v>17</v>
      </c>
      <c r="CD52">
        <v>12</v>
      </c>
      <c r="CE52">
        <v>0</v>
      </c>
      <c r="CF52">
        <v>8</v>
      </c>
      <c r="CG52">
        <v>11</v>
      </c>
      <c r="CH52">
        <v>0</v>
      </c>
      <c r="CI52">
        <v>15</v>
      </c>
      <c r="CJ52">
        <v>0</v>
      </c>
      <c r="CK52">
        <v>144</v>
      </c>
      <c r="CL52">
        <v>34</v>
      </c>
      <c r="CM52">
        <v>50</v>
      </c>
      <c r="CN52">
        <v>658</v>
      </c>
      <c r="CO52">
        <v>0</v>
      </c>
      <c r="CP52">
        <v>28</v>
      </c>
      <c r="CQ52">
        <v>0</v>
      </c>
      <c r="CR52">
        <v>30</v>
      </c>
      <c r="CS52">
        <v>13</v>
      </c>
      <c r="CT52">
        <v>252</v>
      </c>
      <c r="CU52">
        <v>544</v>
      </c>
      <c r="CV52">
        <v>149</v>
      </c>
      <c r="CW52">
        <v>169</v>
      </c>
      <c r="CX52">
        <v>24</v>
      </c>
      <c r="CY52">
        <v>39</v>
      </c>
      <c r="CZ52">
        <v>104</v>
      </c>
      <c r="DA52">
        <v>41</v>
      </c>
      <c r="DB52">
        <v>8</v>
      </c>
      <c r="DC52">
        <v>10</v>
      </c>
      <c r="DD52">
        <v>0</v>
      </c>
      <c r="DE52">
        <v>0</v>
      </c>
      <c r="DF52">
        <v>22692</v>
      </c>
      <c r="DG52">
        <v>3.17</v>
      </c>
      <c r="DH52">
        <v>73</v>
      </c>
      <c r="DI52">
        <v>312</v>
      </c>
      <c r="DJ52">
        <v>246</v>
      </c>
      <c r="DK52">
        <v>66</v>
      </c>
      <c r="DL52">
        <v>157</v>
      </c>
      <c r="DM52">
        <f t="shared" si="0"/>
        <v>0</v>
      </c>
      <c r="DN52">
        <f t="shared" si="1"/>
        <v>0</v>
      </c>
      <c r="DO52">
        <f t="shared" si="2"/>
        <v>0</v>
      </c>
      <c r="DP52">
        <f t="shared" si="3"/>
        <v>0</v>
      </c>
      <c r="DQ52">
        <f t="shared" si="4"/>
        <v>1</v>
      </c>
      <c r="DR52">
        <f t="shared" si="5"/>
        <v>1</v>
      </c>
      <c r="DS52">
        <f t="shared" si="6"/>
        <v>0</v>
      </c>
      <c r="DT52">
        <f t="shared" si="7"/>
        <v>0</v>
      </c>
      <c r="DU52">
        <f t="shared" si="8"/>
        <v>0</v>
      </c>
      <c r="DV52">
        <f t="shared" si="9"/>
        <v>0</v>
      </c>
      <c r="DW52">
        <f t="shared" si="10"/>
        <v>1</v>
      </c>
    </row>
    <row r="53" spans="1:127" x14ac:dyDescent="0.25">
      <c r="A53">
        <v>20154024133</v>
      </c>
      <c r="B53">
        <v>10169</v>
      </c>
      <c r="C53" t="s">
        <v>169</v>
      </c>
      <c r="D53">
        <v>4.3499999999999996</v>
      </c>
      <c r="E53">
        <v>20150802</v>
      </c>
      <c r="F53" t="s">
        <v>170</v>
      </c>
      <c r="G53" t="s">
        <v>735</v>
      </c>
      <c r="H53">
        <v>0</v>
      </c>
      <c r="I53" t="s">
        <v>161</v>
      </c>
      <c r="J53">
        <v>18</v>
      </c>
      <c r="K53" t="s">
        <v>41</v>
      </c>
      <c r="L53" t="s">
        <v>69</v>
      </c>
      <c r="M53" t="s">
        <v>11</v>
      </c>
      <c r="N53" t="s">
        <v>43</v>
      </c>
      <c r="O53" t="s">
        <v>71</v>
      </c>
      <c r="P53" t="s">
        <v>45</v>
      </c>
      <c r="Q53" t="s">
        <v>46</v>
      </c>
      <c r="R53" t="s">
        <v>119</v>
      </c>
      <c r="S53" t="s">
        <v>122</v>
      </c>
      <c r="T53" t="s">
        <v>736</v>
      </c>
      <c r="U53" t="s">
        <v>73</v>
      </c>
      <c r="V53" t="s">
        <v>77</v>
      </c>
      <c r="W53" t="s">
        <v>76</v>
      </c>
      <c r="X53">
        <v>15</v>
      </c>
      <c r="Y53" t="s">
        <v>60</v>
      </c>
      <c r="Z53" t="s">
        <v>74</v>
      </c>
      <c r="AA53" t="s">
        <v>54</v>
      </c>
      <c r="AB53" t="s">
        <v>11</v>
      </c>
      <c r="AC53" t="s">
        <v>86</v>
      </c>
      <c r="AD53" t="s">
        <v>232</v>
      </c>
      <c r="AE53" t="s">
        <v>54</v>
      </c>
      <c r="AF53" t="s">
        <v>48</v>
      </c>
      <c r="AG53" t="s">
        <v>89</v>
      </c>
      <c r="AH53">
        <v>36</v>
      </c>
      <c r="AI53" t="s">
        <v>52</v>
      </c>
      <c r="AJ53" t="s">
        <v>50</v>
      </c>
      <c r="AK53" t="s">
        <v>51</v>
      </c>
      <c r="AL53" t="s">
        <v>54</v>
      </c>
      <c r="AM53" t="s">
        <v>11</v>
      </c>
      <c r="AN53" t="s">
        <v>61</v>
      </c>
      <c r="AO53" t="s">
        <v>62</v>
      </c>
      <c r="AP53" t="s">
        <v>737</v>
      </c>
      <c r="AQ53" t="s">
        <v>63</v>
      </c>
      <c r="AR53">
        <v>0</v>
      </c>
      <c r="AS53">
        <v>0</v>
      </c>
      <c r="AT53">
        <v>1</v>
      </c>
      <c r="AU53">
        <v>0</v>
      </c>
      <c r="AV53" t="s">
        <v>174</v>
      </c>
      <c r="AW53">
        <v>12</v>
      </c>
      <c r="AX53" t="s">
        <v>64</v>
      </c>
      <c r="AY53">
        <v>1</v>
      </c>
      <c r="AZ53" t="s">
        <v>1</v>
      </c>
      <c r="BA53">
        <v>41.475575999999897</v>
      </c>
      <c r="BB53">
        <v>-81.734829000000005</v>
      </c>
      <c r="BC53">
        <v>2015</v>
      </c>
      <c r="BD53">
        <v>8</v>
      </c>
      <c r="BE53">
        <v>6380</v>
      </c>
      <c r="BF53">
        <v>66</v>
      </c>
      <c r="BG53">
        <v>390351018003</v>
      </c>
      <c r="BH53">
        <v>1861</v>
      </c>
      <c r="BI53">
        <v>200913</v>
      </c>
      <c r="BJ53">
        <v>479</v>
      </c>
      <c r="BK53">
        <v>246</v>
      </c>
      <c r="BL53">
        <v>233</v>
      </c>
      <c r="BM53">
        <v>30</v>
      </c>
      <c r="BN53">
        <v>41</v>
      </c>
      <c r="BO53">
        <v>33</v>
      </c>
      <c r="BP53">
        <v>44</v>
      </c>
      <c r="BQ53">
        <v>14</v>
      </c>
      <c r="BR53">
        <v>17</v>
      </c>
      <c r="BS53">
        <v>0</v>
      </c>
      <c r="BT53">
        <v>18</v>
      </c>
      <c r="BU53">
        <v>43</v>
      </c>
      <c r="BV53">
        <v>30</v>
      </c>
      <c r="BW53">
        <v>48</v>
      </c>
      <c r="BX53">
        <v>20</v>
      </c>
      <c r="BY53">
        <v>33</v>
      </c>
      <c r="BZ53">
        <v>37</v>
      </c>
      <c r="CA53">
        <v>37</v>
      </c>
      <c r="CB53">
        <v>6</v>
      </c>
      <c r="CC53">
        <v>0</v>
      </c>
      <c r="CD53">
        <v>8</v>
      </c>
      <c r="CE53">
        <v>16</v>
      </c>
      <c r="CF53">
        <v>17</v>
      </c>
      <c r="CG53">
        <v>0</v>
      </c>
      <c r="CH53">
        <v>10</v>
      </c>
      <c r="CI53">
        <v>7</v>
      </c>
      <c r="CJ53">
        <v>0</v>
      </c>
      <c r="CK53">
        <v>132</v>
      </c>
      <c r="CL53">
        <v>50</v>
      </c>
      <c r="CM53">
        <v>64</v>
      </c>
      <c r="CN53">
        <v>385</v>
      </c>
      <c r="CO53">
        <v>0</v>
      </c>
      <c r="CP53">
        <v>0</v>
      </c>
      <c r="CQ53">
        <v>0</v>
      </c>
      <c r="CR53">
        <v>0</v>
      </c>
      <c r="CS53">
        <v>30</v>
      </c>
      <c r="CT53">
        <v>72</v>
      </c>
      <c r="CU53">
        <v>269</v>
      </c>
      <c r="CV53">
        <v>75</v>
      </c>
      <c r="CW53">
        <v>27</v>
      </c>
      <c r="CX53">
        <v>62</v>
      </c>
      <c r="CY53">
        <v>0</v>
      </c>
      <c r="CZ53">
        <v>90</v>
      </c>
      <c r="DA53">
        <v>0</v>
      </c>
      <c r="DB53">
        <v>15</v>
      </c>
      <c r="DC53">
        <v>0</v>
      </c>
      <c r="DD53">
        <v>0</v>
      </c>
      <c r="DE53">
        <v>0</v>
      </c>
      <c r="DF53">
        <v>28088</v>
      </c>
      <c r="DG53">
        <v>3.03</v>
      </c>
      <c r="DH53">
        <v>21</v>
      </c>
      <c r="DI53">
        <v>320</v>
      </c>
      <c r="DJ53">
        <v>158</v>
      </c>
      <c r="DK53">
        <v>162</v>
      </c>
      <c r="DL53">
        <v>94</v>
      </c>
      <c r="DM53">
        <f t="shared" si="0"/>
        <v>0</v>
      </c>
      <c r="DN53">
        <f t="shared" si="1"/>
        <v>0</v>
      </c>
      <c r="DO53">
        <f t="shared" si="2"/>
        <v>0</v>
      </c>
      <c r="DP53">
        <f t="shared" si="3"/>
        <v>0</v>
      </c>
      <c r="DQ53">
        <f t="shared" si="4"/>
        <v>1</v>
      </c>
      <c r="DR53">
        <f t="shared" si="5"/>
        <v>1</v>
      </c>
      <c r="DS53">
        <f t="shared" si="6"/>
        <v>0</v>
      </c>
      <c r="DT53">
        <f t="shared" si="7"/>
        <v>0</v>
      </c>
      <c r="DU53">
        <f t="shared" si="8"/>
        <v>0</v>
      </c>
      <c r="DV53">
        <f t="shared" si="9"/>
        <v>0</v>
      </c>
      <c r="DW53">
        <f t="shared" si="10"/>
        <v>1</v>
      </c>
    </row>
    <row r="54" spans="1:127" x14ac:dyDescent="0.25">
      <c r="A54">
        <v>20154024178</v>
      </c>
      <c r="B54">
        <v>11307</v>
      </c>
      <c r="C54" t="s">
        <v>65</v>
      </c>
      <c r="D54">
        <v>5.3</v>
      </c>
      <c r="E54">
        <v>20150827</v>
      </c>
      <c r="F54" t="s">
        <v>66</v>
      </c>
      <c r="G54">
        <v>84</v>
      </c>
      <c r="H54">
        <v>0</v>
      </c>
      <c r="I54" t="s">
        <v>67</v>
      </c>
      <c r="J54">
        <v>20</v>
      </c>
      <c r="K54" t="s">
        <v>68</v>
      </c>
      <c r="L54" t="s">
        <v>69</v>
      </c>
      <c r="M54" t="s">
        <v>11</v>
      </c>
      <c r="N54" t="s">
        <v>43</v>
      </c>
      <c r="O54" t="s">
        <v>44</v>
      </c>
      <c r="P54" t="s">
        <v>45</v>
      </c>
      <c r="Q54" t="s">
        <v>94</v>
      </c>
      <c r="R54" t="s">
        <v>119</v>
      </c>
      <c r="S54" t="s">
        <v>122</v>
      </c>
      <c r="T54" t="s">
        <v>738</v>
      </c>
      <c r="U54" t="s">
        <v>73</v>
      </c>
      <c r="V54" t="s">
        <v>51</v>
      </c>
      <c r="W54" t="s">
        <v>50</v>
      </c>
      <c r="X54">
        <v>17</v>
      </c>
      <c r="Y54" t="s">
        <v>60</v>
      </c>
      <c r="Z54" t="s">
        <v>74</v>
      </c>
      <c r="AA54" t="s">
        <v>54</v>
      </c>
      <c r="AB54" t="s">
        <v>11</v>
      </c>
      <c r="AC54" t="s">
        <v>86</v>
      </c>
      <c r="AD54" t="s">
        <v>111</v>
      </c>
      <c r="AE54" t="s">
        <v>47</v>
      </c>
      <c r="AF54" t="s">
        <v>47</v>
      </c>
      <c r="AG54" t="s">
        <v>110</v>
      </c>
      <c r="AH54" t="s">
        <v>11</v>
      </c>
      <c r="AI54" t="s">
        <v>11</v>
      </c>
      <c r="AJ54" t="s">
        <v>51</v>
      </c>
      <c r="AK54" t="s">
        <v>76</v>
      </c>
      <c r="AL54">
        <v>0</v>
      </c>
      <c r="AM54" t="s">
        <v>11</v>
      </c>
      <c r="AN54" t="s">
        <v>61</v>
      </c>
      <c r="AO54" t="s">
        <v>62</v>
      </c>
      <c r="AP54" t="s">
        <v>739</v>
      </c>
      <c r="AQ54" t="s">
        <v>130</v>
      </c>
      <c r="AR54">
        <v>0</v>
      </c>
      <c r="AS54">
        <v>0</v>
      </c>
      <c r="AT54">
        <v>0</v>
      </c>
      <c r="AU54">
        <v>1</v>
      </c>
      <c r="AV54" t="s">
        <v>11</v>
      </c>
      <c r="AW54">
        <v>12</v>
      </c>
      <c r="AX54" t="s">
        <v>64</v>
      </c>
      <c r="AY54">
        <v>1</v>
      </c>
      <c r="AZ54" t="s">
        <v>1</v>
      </c>
      <c r="BA54">
        <v>41.4808939999999</v>
      </c>
      <c r="BB54">
        <v>-81.742402999999896</v>
      </c>
      <c r="BC54">
        <v>2015</v>
      </c>
      <c r="BD54">
        <v>8</v>
      </c>
      <c r="BE54">
        <v>6387</v>
      </c>
      <c r="BF54">
        <v>1104</v>
      </c>
      <c r="BG54">
        <v>390351012002</v>
      </c>
      <c r="BH54">
        <v>1960</v>
      </c>
      <c r="BI54">
        <v>348274</v>
      </c>
      <c r="BJ54">
        <v>1405</v>
      </c>
      <c r="BK54">
        <v>740</v>
      </c>
      <c r="BL54">
        <v>665</v>
      </c>
      <c r="BM54">
        <v>35.200000000000003</v>
      </c>
      <c r="BN54">
        <v>26</v>
      </c>
      <c r="BO54">
        <v>45</v>
      </c>
      <c r="BP54">
        <v>56</v>
      </c>
      <c r="BQ54">
        <v>104</v>
      </c>
      <c r="BR54">
        <v>143</v>
      </c>
      <c r="BS54">
        <v>32</v>
      </c>
      <c r="BT54">
        <v>0</v>
      </c>
      <c r="BU54">
        <v>26</v>
      </c>
      <c r="BV54">
        <v>175</v>
      </c>
      <c r="BW54">
        <v>92</v>
      </c>
      <c r="BX54">
        <v>98</v>
      </c>
      <c r="BY54">
        <v>113</v>
      </c>
      <c r="BZ54">
        <v>87</v>
      </c>
      <c r="CA54">
        <v>87</v>
      </c>
      <c r="CB54">
        <v>102</v>
      </c>
      <c r="CC54">
        <v>30</v>
      </c>
      <c r="CD54">
        <v>7</v>
      </c>
      <c r="CE54">
        <v>0</v>
      </c>
      <c r="CF54">
        <v>8</v>
      </c>
      <c r="CG54">
        <v>34</v>
      </c>
      <c r="CH54">
        <v>46</v>
      </c>
      <c r="CI54">
        <v>34</v>
      </c>
      <c r="CJ54">
        <v>60</v>
      </c>
      <c r="CK54">
        <v>231</v>
      </c>
      <c r="CL54">
        <v>182</v>
      </c>
      <c r="CM54">
        <v>469</v>
      </c>
      <c r="CN54">
        <v>800</v>
      </c>
      <c r="CO54">
        <v>53</v>
      </c>
      <c r="CP54">
        <v>51</v>
      </c>
      <c r="CQ54">
        <v>0</v>
      </c>
      <c r="CR54">
        <v>17</v>
      </c>
      <c r="CS54">
        <v>15</v>
      </c>
      <c r="CT54">
        <v>211</v>
      </c>
      <c r="CU54">
        <v>973</v>
      </c>
      <c r="CV54">
        <v>222</v>
      </c>
      <c r="CW54">
        <v>248</v>
      </c>
      <c r="CX54">
        <v>16</v>
      </c>
      <c r="CY54">
        <v>37</v>
      </c>
      <c r="CZ54">
        <v>203</v>
      </c>
      <c r="DA54">
        <v>47</v>
      </c>
      <c r="DB54">
        <v>158</v>
      </c>
      <c r="DC54">
        <v>25</v>
      </c>
      <c r="DD54">
        <v>0</v>
      </c>
      <c r="DE54">
        <v>17</v>
      </c>
      <c r="DF54">
        <v>16958</v>
      </c>
      <c r="DG54">
        <v>2.0299999999999998</v>
      </c>
      <c r="DH54">
        <v>353</v>
      </c>
      <c r="DI54">
        <v>932</v>
      </c>
      <c r="DJ54">
        <v>693</v>
      </c>
      <c r="DK54">
        <v>239</v>
      </c>
      <c r="DL54">
        <v>145</v>
      </c>
      <c r="DM54">
        <f t="shared" si="0"/>
        <v>0</v>
      </c>
      <c r="DN54">
        <f t="shared" si="1"/>
        <v>0</v>
      </c>
      <c r="DO54">
        <f t="shared" si="2"/>
        <v>0</v>
      </c>
      <c r="DP54">
        <f t="shared" si="3"/>
        <v>0</v>
      </c>
      <c r="DQ54">
        <f t="shared" si="4"/>
        <v>1</v>
      </c>
      <c r="DR54">
        <f t="shared" si="5"/>
        <v>1</v>
      </c>
      <c r="DS54">
        <f t="shared" si="6"/>
        <v>0</v>
      </c>
      <c r="DT54">
        <f t="shared" si="7"/>
        <v>0</v>
      </c>
      <c r="DU54">
        <f t="shared" si="8"/>
        <v>0</v>
      </c>
      <c r="DV54">
        <f t="shared" si="9"/>
        <v>0</v>
      </c>
      <c r="DW54">
        <f t="shared" si="10"/>
        <v>1</v>
      </c>
    </row>
    <row r="55" spans="1:127" x14ac:dyDescent="0.25">
      <c r="A55">
        <v>20128117203</v>
      </c>
      <c r="B55">
        <v>9112</v>
      </c>
      <c r="C55" t="s">
        <v>99</v>
      </c>
      <c r="D55">
        <v>15.9</v>
      </c>
      <c r="E55">
        <v>20120823</v>
      </c>
      <c r="F55" t="s">
        <v>100</v>
      </c>
      <c r="G55" t="s">
        <v>445</v>
      </c>
      <c r="H55">
        <v>0</v>
      </c>
      <c r="I55" t="s">
        <v>67</v>
      </c>
      <c r="J55">
        <v>15</v>
      </c>
      <c r="K55" t="s">
        <v>41</v>
      </c>
      <c r="L55" t="s">
        <v>69</v>
      </c>
      <c r="M55" t="s">
        <v>11</v>
      </c>
      <c r="N55" t="s">
        <v>70</v>
      </c>
      <c r="O55" t="s">
        <v>71</v>
      </c>
      <c r="P55" t="s">
        <v>45</v>
      </c>
      <c r="Q55" t="s">
        <v>94</v>
      </c>
      <c r="R55" t="s">
        <v>54</v>
      </c>
      <c r="S55" t="s">
        <v>88</v>
      </c>
      <c r="T55" t="s">
        <v>740</v>
      </c>
      <c r="U55" t="s">
        <v>89</v>
      </c>
      <c r="V55" t="s">
        <v>50</v>
      </c>
      <c r="W55" t="s">
        <v>76</v>
      </c>
      <c r="X55">
        <v>0</v>
      </c>
      <c r="Y55" t="s">
        <v>60</v>
      </c>
      <c r="Z55" t="s">
        <v>85</v>
      </c>
      <c r="AA55" t="s">
        <v>54</v>
      </c>
      <c r="AB55" t="s">
        <v>11</v>
      </c>
      <c r="AC55" t="s">
        <v>86</v>
      </c>
      <c r="AD55" t="s">
        <v>56</v>
      </c>
      <c r="AE55" t="s">
        <v>227</v>
      </c>
      <c r="AF55" t="s">
        <v>98</v>
      </c>
      <c r="AG55" t="s">
        <v>73</v>
      </c>
      <c r="AH55">
        <v>20</v>
      </c>
      <c r="AI55" t="s">
        <v>60</v>
      </c>
      <c r="AJ55" t="s">
        <v>50</v>
      </c>
      <c r="AK55" t="s">
        <v>47</v>
      </c>
      <c r="AL55" t="s">
        <v>54</v>
      </c>
      <c r="AM55" t="s">
        <v>11</v>
      </c>
      <c r="AN55" t="s">
        <v>61</v>
      </c>
      <c r="AO55" t="s">
        <v>62</v>
      </c>
      <c r="AP55" t="s">
        <v>741</v>
      </c>
      <c r="AQ55" t="s">
        <v>63</v>
      </c>
      <c r="AR55">
        <v>0</v>
      </c>
      <c r="AS55">
        <v>0</v>
      </c>
      <c r="AT55">
        <v>0</v>
      </c>
      <c r="AU55">
        <v>0</v>
      </c>
      <c r="AV55" t="s">
        <v>11</v>
      </c>
      <c r="AW55">
        <v>12</v>
      </c>
      <c r="AX55" t="s">
        <v>64</v>
      </c>
      <c r="AY55">
        <v>1</v>
      </c>
      <c r="AZ55" t="s">
        <v>90</v>
      </c>
      <c r="BA55">
        <v>41.463487999999899</v>
      </c>
      <c r="BB55">
        <v>-81.700365000000005</v>
      </c>
      <c r="BC55">
        <v>2012</v>
      </c>
      <c r="BD55">
        <v>8</v>
      </c>
      <c r="BE55">
        <v>6564</v>
      </c>
      <c r="BF55">
        <v>1138</v>
      </c>
      <c r="BG55">
        <v>390351046002</v>
      </c>
      <c r="BH55">
        <v>2123</v>
      </c>
      <c r="BI55">
        <v>153399</v>
      </c>
      <c r="BJ55">
        <v>639</v>
      </c>
      <c r="BK55">
        <v>367</v>
      </c>
      <c r="BL55">
        <v>272</v>
      </c>
      <c r="BM55">
        <v>30.1</v>
      </c>
      <c r="BN55">
        <v>56</v>
      </c>
      <c r="BO55">
        <v>47</v>
      </c>
      <c r="BP55">
        <v>25</v>
      </c>
      <c r="BQ55">
        <v>22</v>
      </c>
      <c r="BR55">
        <v>18</v>
      </c>
      <c r="BS55">
        <v>0</v>
      </c>
      <c r="BT55">
        <v>14</v>
      </c>
      <c r="BU55">
        <v>24</v>
      </c>
      <c r="BV55">
        <v>110</v>
      </c>
      <c r="BW55">
        <v>107</v>
      </c>
      <c r="BX55">
        <v>46</v>
      </c>
      <c r="BY55">
        <v>9</v>
      </c>
      <c r="BZ55">
        <v>13</v>
      </c>
      <c r="CA55">
        <v>17</v>
      </c>
      <c r="CB55">
        <v>89</v>
      </c>
      <c r="CC55">
        <v>3</v>
      </c>
      <c r="CD55">
        <v>12</v>
      </c>
      <c r="CE55">
        <v>14</v>
      </c>
      <c r="CF55">
        <v>4</v>
      </c>
      <c r="CG55">
        <v>4</v>
      </c>
      <c r="CH55">
        <v>0</v>
      </c>
      <c r="CI55">
        <v>0</v>
      </c>
      <c r="CJ55">
        <v>5</v>
      </c>
      <c r="CK55">
        <v>150</v>
      </c>
      <c r="CL55">
        <v>27</v>
      </c>
      <c r="CM55">
        <v>117</v>
      </c>
      <c r="CN55">
        <v>299</v>
      </c>
      <c r="CO55">
        <v>53</v>
      </c>
      <c r="CP55">
        <v>13</v>
      </c>
      <c r="CQ55">
        <v>0</v>
      </c>
      <c r="CR55">
        <v>130</v>
      </c>
      <c r="CS55">
        <v>27</v>
      </c>
      <c r="CT55">
        <v>278</v>
      </c>
      <c r="CU55">
        <v>433</v>
      </c>
      <c r="CV55">
        <v>177</v>
      </c>
      <c r="CW55">
        <v>88</v>
      </c>
      <c r="CX55">
        <v>15</v>
      </c>
      <c r="CY55">
        <v>47</v>
      </c>
      <c r="CZ55">
        <v>68</v>
      </c>
      <c r="DA55">
        <v>12</v>
      </c>
      <c r="DB55">
        <v>26</v>
      </c>
      <c r="DC55">
        <v>0</v>
      </c>
      <c r="DD55">
        <v>0</v>
      </c>
      <c r="DE55">
        <v>0</v>
      </c>
      <c r="DF55">
        <v>16750</v>
      </c>
      <c r="DG55">
        <v>2.21</v>
      </c>
      <c r="DH55">
        <v>123</v>
      </c>
      <c r="DI55">
        <v>336</v>
      </c>
      <c r="DJ55">
        <v>289</v>
      </c>
      <c r="DK55">
        <v>47</v>
      </c>
      <c r="DL55">
        <v>81</v>
      </c>
      <c r="DM55">
        <f t="shared" si="0"/>
        <v>0</v>
      </c>
      <c r="DN55">
        <f t="shared" si="1"/>
        <v>1</v>
      </c>
      <c r="DO55">
        <f t="shared" si="2"/>
        <v>0</v>
      </c>
      <c r="DP55">
        <f t="shared" si="3"/>
        <v>0</v>
      </c>
      <c r="DQ55">
        <f t="shared" si="4"/>
        <v>0</v>
      </c>
      <c r="DR55">
        <f t="shared" si="5"/>
        <v>1</v>
      </c>
      <c r="DS55">
        <f t="shared" si="6"/>
        <v>0</v>
      </c>
      <c r="DT55">
        <f t="shared" si="7"/>
        <v>1</v>
      </c>
      <c r="DU55">
        <f t="shared" si="8"/>
        <v>0</v>
      </c>
      <c r="DV55">
        <f t="shared" si="9"/>
        <v>0</v>
      </c>
      <c r="DW55">
        <f t="shared" si="10"/>
        <v>0</v>
      </c>
    </row>
    <row r="56" spans="1:127" x14ac:dyDescent="0.25">
      <c r="A56">
        <v>20128117272</v>
      </c>
      <c r="B56">
        <v>9315</v>
      </c>
      <c r="C56" t="s">
        <v>113</v>
      </c>
      <c r="D56">
        <v>0.06</v>
      </c>
      <c r="E56">
        <v>20120828</v>
      </c>
      <c r="F56" t="s">
        <v>114</v>
      </c>
      <c r="G56" t="s">
        <v>133</v>
      </c>
      <c r="H56">
        <v>0</v>
      </c>
      <c r="I56" t="s">
        <v>115</v>
      </c>
      <c r="J56">
        <v>13</v>
      </c>
      <c r="K56" t="s">
        <v>41</v>
      </c>
      <c r="L56" t="s">
        <v>69</v>
      </c>
      <c r="M56" t="s">
        <v>11</v>
      </c>
      <c r="N56" t="s">
        <v>43</v>
      </c>
      <c r="O56" t="s">
        <v>71</v>
      </c>
      <c r="P56" t="s">
        <v>45</v>
      </c>
      <c r="Q56" t="s">
        <v>72</v>
      </c>
      <c r="R56" t="s">
        <v>87</v>
      </c>
      <c r="S56" t="s">
        <v>48</v>
      </c>
      <c r="T56" t="s">
        <v>742</v>
      </c>
      <c r="U56" t="s">
        <v>89</v>
      </c>
      <c r="V56" t="s">
        <v>50</v>
      </c>
      <c r="W56" t="s">
        <v>51</v>
      </c>
      <c r="X56">
        <v>0</v>
      </c>
      <c r="Y56" t="s">
        <v>60</v>
      </c>
      <c r="Z56" t="s">
        <v>132</v>
      </c>
      <c r="AA56">
        <v>0</v>
      </c>
      <c r="AB56" t="s">
        <v>11</v>
      </c>
      <c r="AC56" t="s">
        <v>86</v>
      </c>
      <c r="AD56" t="s">
        <v>56</v>
      </c>
      <c r="AE56" t="s">
        <v>57</v>
      </c>
      <c r="AF56" t="s">
        <v>98</v>
      </c>
      <c r="AG56" t="s">
        <v>73</v>
      </c>
      <c r="AH56">
        <v>39</v>
      </c>
      <c r="AI56" t="s">
        <v>60</v>
      </c>
      <c r="AJ56" t="s">
        <v>50</v>
      </c>
      <c r="AK56" t="s">
        <v>51</v>
      </c>
      <c r="AL56" t="s">
        <v>54</v>
      </c>
      <c r="AM56" t="s">
        <v>11</v>
      </c>
      <c r="AN56" t="s">
        <v>61</v>
      </c>
      <c r="AO56" t="s">
        <v>62</v>
      </c>
      <c r="AP56" t="s">
        <v>743</v>
      </c>
      <c r="AQ56" t="s">
        <v>63</v>
      </c>
      <c r="AR56">
        <v>0</v>
      </c>
      <c r="AS56">
        <v>0</v>
      </c>
      <c r="AT56">
        <v>0</v>
      </c>
      <c r="AU56">
        <v>1</v>
      </c>
      <c r="AV56" t="s">
        <v>11</v>
      </c>
      <c r="AW56">
        <v>12</v>
      </c>
      <c r="AX56" t="s">
        <v>64</v>
      </c>
      <c r="AY56">
        <v>1</v>
      </c>
      <c r="AZ56" t="s">
        <v>90</v>
      </c>
      <c r="BA56">
        <v>41.498874999999899</v>
      </c>
      <c r="BB56">
        <v>-81.692972999999895</v>
      </c>
      <c r="BC56">
        <v>2012</v>
      </c>
      <c r="BD56">
        <v>8</v>
      </c>
      <c r="BE56">
        <v>6568</v>
      </c>
      <c r="BF56">
        <v>162</v>
      </c>
      <c r="BG56">
        <v>390351077011</v>
      </c>
      <c r="BH56">
        <v>2142</v>
      </c>
      <c r="BI56">
        <v>1770609</v>
      </c>
      <c r="BJ56">
        <v>1377</v>
      </c>
      <c r="BK56">
        <v>688</v>
      </c>
      <c r="BL56">
        <v>689</v>
      </c>
      <c r="BM56">
        <v>31.1999999999999</v>
      </c>
      <c r="BN56">
        <v>19</v>
      </c>
      <c r="BO56">
        <v>0</v>
      </c>
      <c r="BP56">
        <v>0</v>
      </c>
      <c r="BQ56">
        <v>0</v>
      </c>
      <c r="BR56">
        <v>35</v>
      </c>
      <c r="BS56">
        <v>50</v>
      </c>
      <c r="BT56">
        <v>14</v>
      </c>
      <c r="BU56">
        <v>173</v>
      </c>
      <c r="BV56">
        <v>326</v>
      </c>
      <c r="BW56">
        <v>228</v>
      </c>
      <c r="BX56">
        <v>82</v>
      </c>
      <c r="BY56">
        <v>93</v>
      </c>
      <c r="BZ56">
        <v>60</v>
      </c>
      <c r="CA56">
        <v>93</v>
      </c>
      <c r="CB56">
        <v>168</v>
      </c>
      <c r="CC56">
        <v>7</v>
      </c>
      <c r="CD56">
        <v>19</v>
      </c>
      <c r="CE56">
        <v>10</v>
      </c>
      <c r="CF56">
        <v>0</v>
      </c>
      <c r="CG56">
        <v>0</v>
      </c>
      <c r="CH56">
        <v>0</v>
      </c>
      <c r="CI56">
        <v>0</v>
      </c>
      <c r="CJ56">
        <v>0</v>
      </c>
      <c r="CK56">
        <v>19</v>
      </c>
      <c r="CL56">
        <v>10</v>
      </c>
      <c r="CM56">
        <v>358</v>
      </c>
      <c r="CN56">
        <v>871</v>
      </c>
      <c r="CO56">
        <v>30</v>
      </c>
      <c r="CP56">
        <v>62</v>
      </c>
      <c r="CQ56">
        <v>0</v>
      </c>
      <c r="CR56">
        <v>19</v>
      </c>
      <c r="CS56">
        <v>37</v>
      </c>
      <c r="CT56">
        <v>22</v>
      </c>
      <c r="CU56">
        <v>1086</v>
      </c>
      <c r="CV56">
        <v>130</v>
      </c>
      <c r="CW56">
        <v>154</v>
      </c>
      <c r="CX56">
        <v>40</v>
      </c>
      <c r="CY56">
        <v>40</v>
      </c>
      <c r="CZ56">
        <v>101</v>
      </c>
      <c r="DA56">
        <v>0</v>
      </c>
      <c r="DB56">
        <v>310</v>
      </c>
      <c r="DC56">
        <v>152</v>
      </c>
      <c r="DD56">
        <v>140</v>
      </c>
      <c r="DE56">
        <v>19</v>
      </c>
      <c r="DF56">
        <v>36786</v>
      </c>
      <c r="DG56">
        <v>1.54</v>
      </c>
      <c r="DH56">
        <v>353</v>
      </c>
      <c r="DI56">
        <v>990</v>
      </c>
      <c r="DJ56">
        <v>896</v>
      </c>
      <c r="DK56">
        <v>94</v>
      </c>
      <c r="DL56">
        <v>55</v>
      </c>
      <c r="DM56">
        <f t="shared" si="0"/>
        <v>0</v>
      </c>
      <c r="DN56">
        <f t="shared" si="1"/>
        <v>1</v>
      </c>
      <c r="DO56">
        <f t="shared" si="2"/>
        <v>0</v>
      </c>
      <c r="DP56">
        <f t="shared" si="3"/>
        <v>0</v>
      </c>
      <c r="DQ56">
        <f t="shared" si="4"/>
        <v>0</v>
      </c>
      <c r="DR56">
        <f t="shared" si="5"/>
        <v>1</v>
      </c>
      <c r="DS56">
        <f t="shared" si="6"/>
        <v>0</v>
      </c>
      <c r="DT56">
        <f t="shared" si="7"/>
        <v>1</v>
      </c>
      <c r="DU56">
        <f t="shared" si="8"/>
        <v>0</v>
      </c>
      <c r="DV56">
        <f t="shared" si="9"/>
        <v>0</v>
      </c>
      <c r="DW56">
        <f t="shared" si="10"/>
        <v>0</v>
      </c>
    </row>
    <row r="57" spans="1:127" x14ac:dyDescent="0.25">
      <c r="A57">
        <v>20124017155</v>
      </c>
      <c r="B57">
        <v>11554</v>
      </c>
      <c r="C57" t="s">
        <v>164</v>
      </c>
      <c r="D57">
        <v>0.72</v>
      </c>
      <c r="E57">
        <v>20121022</v>
      </c>
      <c r="F57" t="s">
        <v>152</v>
      </c>
      <c r="G57">
        <v>65</v>
      </c>
      <c r="H57">
        <v>0</v>
      </c>
      <c r="I57" t="s">
        <v>40</v>
      </c>
      <c r="J57">
        <v>15</v>
      </c>
      <c r="K57" t="s">
        <v>41</v>
      </c>
      <c r="L57" t="s">
        <v>69</v>
      </c>
      <c r="M57" t="s">
        <v>11</v>
      </c>
      <c r="N57" t="s">
        <v>43</v>
      </c>
      <c r="O57" t="s">
        <v>71</v>
      </c>
      <c r="P57" t="s">
        <v>45</v>
      </c>
      <c r="Q57" t="s">
        <v>46</v>
      </c>
      <c r="R57" t="s">
        <v>95</v>
      </c>
      <c r="S57" t="s">
        <v>88</v>
      </c>
      <c r="T57" t="s">
        <v>744</v>
      </c>
      <c r="U57" t="s">
        <v>150</v>
      </c>
      <c r="V57" t="s">
        <v>77</v>
      </c>
      <c r="W57" t="s">
        <v>51</v>
      </c>
      <c r="X57">
        <v>24</v>
      </c>
      <c r="Y57" t="s">
        <v>60</v>
      </c>
      <c r="Z57" t="s">
        <v>85</v>
      </c>
      <c r="AA57" t="s">
        <v>54</v>
      </c>
      <c r="AB57" t="s">
        <v>11</v>
      </c>
      <c r="AC57" t="s">
        <v>86</v>
      </c>
      <c r="AD57" t="s">
        <v>56</v>
      </c>
      <c r="AE57" t="s">
        <v>57</v>
      </c>
      <c r="AF57" t="s">
        <v>122</v>
      </c>
      <c r="AG57" t="s">
        <v>73</v>
      </c>
      <c r="AH57">
        <v>45</v>
      </c>
      <c r="AI57" t="s">
        <v>60</v>
      </c>
      <c r="AJ57" t="s">
        <v>51</v>
      </c>
      <c r="AK57" t="s">
        <v>50</v>
      </c>
      <c r="AL57" t="s">
        <v>54</v>
      </c>
      <c r="AM57" t="s">
        <v>11</v>
      </c>
      <c r="AN57" t="s">
        <v>61</v>
      </c>
      <c r="AO57" t="s">
        <v>62</v>
      </c>
      <c r="AP57" t="s">
        <v>745</v>
      </c>
      <c r="AQ57" t="s">
        <v>63</v>
      </c>
      <c r="AR57">
        <v>0</v>
      </c>
      <c r="AS57">
        <v>1</v>
      </c>
      <c r="AT57">
        <v>0</v>
      </c>
      <c r="AU57">
        <v>0</v>
      </c>
      <c r="AV57" t="s">
        <v>11</v>
      </c>
      <c r="AW57">
        <v>12</v>
      </c>
      <c r="AX57" t="s">
        <v>64</v>
      </c>
      <c r="AY57">
        <v>1</v>
      </c>
      <c r="AZ57" t="s">
        <v>1</v>
      </c>
      <c r="BA57">
        <v>41.469652000000004</v>
      </c>
      <c r="BB57">
        <v>-81.730106000000006</v>
      </c>
      <c r="BC57">
        <v>2012</v>
      </c>
      <c r="BD57">
        <v>10</v>
      </c>
      <c r="BE57">
        <v>6646</v>
      </c>
      <c r="BF57">
        <v>86</v>
      </c>
      <c r="BG57">
        <v>390351027004</v>
      </c>
      <c r="BH57">
        <v>301</v>
      </c>
      <c r="BI57">
        <v>712348</v>
      </c>
      <c r="BJ57">
        <v>923</v>
      </c>
      <c r="BK57">
        <v>324</v>
      </c>
      <c r="BL57">
        <v>599</v>
      </c>
      <c r="BM57">
        <v>35.5</v>
      </c>
      <c r="BN57">
        <v>27</v>
      </c>
      <c r="BO57">
        <v>51</v>
      </c>
      <c r="BP57">
        <v>89</v>
      </c>
      <c r="BQ57">
        <v>59</v>
      </c>
      <c r="BR57">
        <v>61</v>
      </c>
      <c r="BS57">
        <v>0</v>
      </c>
      <c r="BT57">
        <v>0</v>
      </c>
      <c r="BU57">
        <v>53</v>
      </c>
      <c r="BV57">
        <v>38</v>
      </c>
      <c r="BW57">
        <v>69</v>
      </c>
      <c r="BX57">
        <v>63</v>
      </c>
      <c r="BY57">
        <v>132</v>
      </c>
      <c r="BZ57">
        <v>43</v>
      </c>
      <c r="CA57">
        <v>98</v>
      </c>
      <c r="CB57">
        <v>51</v>
      </c>
      <c r="CC57">
        <v>17</v>
      </c>
      <c r="CD57">
        <v>0</v>
      </c>
      <c r="CE57">
        <v>5</v>
      </c>
      <c r="CF57">
        <v>41</v>
      </c>
      <c r="CG57">
        <v>0</v>
      </c>
      <c r="CH57">
        <v>4</v>
      </c>
      <c r="CI57">
        <v>0</v>
      </c>
      <c r="CJ57">
        <v>22</v>
      </c>
      <c r="CK57">
        <v>226</v>
      </c>
      <c r="CL57">
        <v>72</v>
      </c>
      <c r="CM57">
        <v>98</v>
      </c>
      <c r="CN57">
        <v>737</v>
      </c>
      <c r="CO57">
        <v>0</v>
      </c>
      <c r="CP57">
        <v>15</v>
      </c>
      <c r="CQ57">
        <v>0</v>
      </c>
      <c r="CR57">
        <v>17</v>
      </c>
      <c r="CS57">
        <v>56</v>
      </c>
      <c r="CT57">
        <v>47</v>
      </c>
      <c r="CU57">
        <v>583</v>
      </c>
      <c r="CV57">
        <v>300</v>
      </c>
      <c r="CW57">
        <v>162</v>
      </c>
      <c r="CX57">
        <v>20</v>
      </c>
      <c r="CY57">
        <v>43</v>
      </c>
      <c r="CZ57">
        <v>27</v>
      </c>
      <c r="DA57">
        <v>0</v>
      </c>
      <c r="DB57">
        <v>31</v>
      </c>
      <c r="DC57">
        <v>0</v>
      </c>
      <c r="DD57">
        <v>0</v>
      </c>
      <c r="DE57">
        <v>0</v>
      </c>
      <c r="DF57">
        <v>20985</v>
      </c>
      <c r="DG57">
        <v>3.81</v>
      </c>
      <c r="DH57">
        <v>57</v>
      </c>
      <c r="DI57">
        <v>361</v>
      </c>
      <c r="DJ57">
        <v>242</v>
      </c>
      <c r="DK57">
        <v>119</v>
      </c>
      <c r="DL57">
        <v>79</v>
      </c>
      <c r="DM57">
        <f t="shared" si="0"/>
        <v>0</v>
      </c>
      <c r="DN57">
        <f t="shared" si="1"/>
        <v>1</v>
      </c>
      <c r="DO57">
        <f t="shared" si="2"/>
        <v>0</v>
      </c>
      <c r="DP57">
        <f t="shared" si="3"/>
        <v>0</v>
      </c>
      <c r="DQ57">
        <f t="shared" si="4"/>
        <v>0</v>
      </c>
      <c r="DR57">
        <f t="shared" si="5"/>
        <v>1</v>
      </c>
      <c r="DS57">
        <f t="shared" si="6"/>
        <v>0</v>
      </c>
      <c r="DT57">
        <f t="shared" si="7"/>
        <v>1</v>
      </c>
      <c r="DU57">
        <f t="shared" si="8"/>
        <v>0</v>
      </c>
      <c r="DV57">
        <f t="shared" si="9"/>
        <v>0</v>
      </c>
      <c r="DW57">
        <f t="shared" si="10"/>
        <v>0</v>
      </c>
    </row>
    <row r="58" spans="1:127" x14ac:dyDescent="0.25">
      <c r="A58">
        <v>20124023089</v>
      </c>
      <c r="B58">
        <v>12309</v>
      </c>
      <c r="C58" t="s">
        <v>65</v>
      </c>
      <c r="D58">
        <v>4.88</v>
      </c>
      <c r="E58">
        <v>20121108</v>
      </c>
      <c r="F58" t="s">
        <v>66</v>
      </c>
      <c r="G58" t="s">
        <v>397</v>
      </c>
      <c r="H58">
        <v>0</v>
      </c>
      <c r="I58" t="s">
        <v>67</v>
      </c>
      <c r="J58">
        <v>12</v>
      </c>
      <c r="K58" t="s">
        <v>41</v>
      </c>
      <c r="L58" t="s">
        <v>69</v>
      </c>
      <c r="M58" t="s">
        <v>11</v>
      </c>
      <c r="N58" t="s">
        <v>43</v>
      </c>
      <c r="O58" t="s">
        <v>71</v>
      </c>
      <c r="P58" t="s">
        <v>45</v>
      </c>
      <c r="Q58" t="s">
        <v>94</v>
      </c>
      <c r="R58" t="s">
        <v>47</v>
      </c>
      <c r="S58" t="s">
        <v>96</v>
      </c>
      <c r="T58" t="s">
        <v>746</v>
      </c>
      <c r="U58" t="s">
        <v>398</v>
      </c>
      <c r="V58" t="s">
        <v>76</v>
      </c>
      <c r="W58" t="s">
        <v>51</v>
      </c>
      <c r="X58">
        <v>45</v>
      </c>
      <c r="Y58" t="s">
        <v>60</v>
      </c>
      <c r="Z58" t="s">
        <v>85</v>
      </c>
      <c r="AA58" t="s">
        <v>54</v>
      </c>
      <c r="AB58" t="s">
        <v>11</v>
      </c>
      <c r="AC58" t="s">
        <v>86</v>
      </c>
      <c r="AD58" t="s">
        <v>56</v>
      </c>
      <c r="AE58" t="s">
        <v>47</v>
      </c>
      <c r="AF58" t="s">
        <v>98</v>
      </c>
      <c r="AG58" t="s">
        <v>73</v>
      </c>
      <c r="AH58">
        <v>35</v>
      </c>
      <c r="AI58" t="s">
        <v>60</v>
      </c>
      <c r="AJ58" t="s">
        <v>77</v>
      </c>
      <c r="AK58" t="s">
        <v>76</v>
      </c>
      <c r="AL58" t="s">
        <v>54</v>
      </c>
      <c r="AM58" t="s">
        <v>11</v>
      </c>
      <c r="AN58" t="s">
        <v>61</v>
      </c>
      <c r="AO58" t="s">
        <v>62</v>
      </c>
      <c r="AP58" t="s">
        <v>747</v>
      </c>
      <c r="AQ58" t="s">
        <v>151</v>
      </c>
      <c r="AR58">
        <v>0</v>
      </c>
      <c r="AS58">
        <v>0</v>
      </c>
      <c r="AT58">
        <v>0</v>
      </c>
      <c r="AU58">
        <v>1</v>
      </c>
      <c r="AV58" t="s">
        <v>11</v>
      </c>
      <c r="AW58">
        <v>12</v>
      </c>
      <c r="AX58" t="s">
        <v>64</v>
      </c>
      <c r="AY58">
        <v>1</v>
      </c>
      <c r="AZ58" t="s">
        <v>1</v>
      </c>
      <c r="BA58">
        <v>41.479996999999898</v>
      </c>
      <c r="BB58">
        <v>-81.750229000000004</v>
      </c>
      <c r="BC58">
        <v>2012</v>
      </c>
      <c r="BD58">
        <v>11</v>
      </c>
      <c r="BE58">
        <v>6753</v>
      </c>
      <c r="BF58">
        <v>58</v>
      </c>
      <c r="BG58">
        <v>390351011012</v>
      </c>
      <c r="BH58">
        <v>1594</v>
      </c>
      <c r="BI58">
        <v>159137</v>
      </c>
      <c r="BJ58">
        <v>807</v>
      </c>
      <c r="BK58">
        <v>427</v>
      </c>
      <c r="BL58">
        <v>380</v>
      </c>
      <c r="BM58">
        <v>46.799999999999898</v>
      </c>
      <c r="BN58">
        <v>43</v>
      </c>
      <c r="BO58">
        <v>10</v>
      </c>
      <c r="BP58">
        <v>9</v>
      </c>
      <c r="BQ58">
        <v>20</v>
      </c>
      <c r="BR58">
        <v>31</v>
      </c>
      <c r="BS58">
        <v>26</v>
      </c>
      <c r="BT58">
        <v>18</v>
      </c>
      <c r="BU58">
        <v>11</v>
      </c>
      <c r="BV58">
        <v>21</v>
      </c>
      <c r="BW58">
        <v>75</v>
      </c>
      <c r="BX58">
        <v>58</v>
      </c>
      <c r="BY58">
        <v>57</v>
      </c>
      <c r="BZ58">
        <v>85</v>
      </c>
      <c r="CA58">
        <v>70</v>
      </c>
      <c r="CB58">
        <v>117</v>
      </c>
      <c r="CC58">
        <v>62</v>
      </c>
      <c r="CD58">
        <v>8</v>
      </c>
      <c r="CE58">
        <v>27</v>
      </c>
      <c r="CF58">
        <v>9</v>
      </c>
      <c r="CG58">
        <v>6</v>
      </c>
      <c r="CH58">
        <v>27</v>
      </c>
      <c r="CI58">
        <v>0</v>
      </c>
      <c r="CJ58">
        <v>17</v>
      </c>
      <c r="CK58">
        <v>82</v>
      </c>
      <c r="CL58">
        <v>86</v>
      </c>
      <c r="CM58">
        <v>451</v>
      </c>
      <c r="CN58">
        <v>263</v>
      </c>
      <c r="CO58">
        <v>0</v>
      </c>
      <c r="CP58">
        <v>40</v>
      </c>
      <c r="CQ58">
        <v>0</v>
      </c>
      <c r="CR58">
        <v>5</v>
      </c>
      <c r="CS58">
        <v>48</v>
      </c>
      <c r="CT58">
        <v>75</v>
      </c>
      <c r="CU58">
        <v>639</v>
      </c>
      <c r="CV58">
        <v>169</v>
      </c>
      <c r="CW58">
        <v>133</v>
      </c>
      <c r="CX58">
        <v>36</v>
      </c>
      <c r="CY58">
        <v>48</v>
      </c>
      <c r="CZ58">
        <v>147</v>
      </c>
      <c r="DA58">
        <v>60</v>
      </c>
      <c r="DB58">
        <v>30</v>
      </c>
      <c r="DC58">
        <v>16</v>
      </c>
      <c r="DD58">
        <v>0</v>
      </c>
      <c r="DE58">
        <v>0</v>
      </c>
      <c r="DF58">
        <v>13778</v>
      </c>
      <c r="DG58">
        <v>1.32</v>
      </c>
      <c r="DH58">
        <v>295</v>
      </c>
      <c r="DI58">
        <v>741</v>
      </c>
      <c r="DJ58">
        <v>610</v>
      </c>
      <c r="DK58">
        <v>131</v>
      </c>
      <c r="DL58">
        <v>25</v>
      </c>
      <c r="DM58">
        <f t="shared" si="0"/>
        <v>0</v>
      </c>
      <c r="DN58">
        <f t="shared" si="1"/>
        <v>1</v>
      </c>
      <c r="DO58">
        <f t="shared" si="2"/>
        <v>0</v>
      </c>
      <c r="DP58">
        <f t="shared" si="3"/>
        <v>0</v>
      </c>
      <c r="DQ58">
        <f t="shared" si="4"/>
        <v>0</v>
      </c>
      <c r="DR58">
        <f t="shared" si="5"/>
        <v>1</v>
      </c>
      <c r="DS58">
        <f t="shared" si="6"/>
        <v>0</v>
      </c>
      <c r="DT58">
        <f t="shared" si="7"/>
        <v>1</v>
      </c>
      <c r="DU58">
        <f t="shared" si="8"/>
        <v>0</v>
      </c>
      <c r="DV58">
        <f t="shared" si="9"/>
        <v>0</v>
      </c>
      <c r="DW58">
        <f t="shared" si="10"/>
        <v>0</v>
      </c>
    </row>
    <row r="59" spans="1:127" x14ac:dyDescent="0.25">
      <c r="A59">
        <v>20124023334</v>
      </c>
      <c r="B59">
        <v>13392</v>
      </c>
      <c r="C59" t="s">
        <v>748</v>
      </c>
      <c r="D59">
        <v>0.92</v>
      </c>
      <c r="E59">
        <v>20121206</v>
      </c>
      <c r="F59" t="s">
        <v>749</v>
      </c>
      <c r="G59" t="s">
        <v>750</v>
      </c>
      <c r="H59">
        <v>0</v>
      </c>
      <c r="I59" t="s">
        <v>67</v>
      </c>
      <c r="J59">
        <v>14</v>
      </c>
      <c r="K59" t="s">
        <v>41</v>
      </c>
      <c r="L59" t="s">
        <v>69</v>
      </c>
      <c r="M59" t="s">
        <v>11</v>
      </c>
      <c r="N59" t="s">
        <v>70</v>
      </c>
      <c r="O59" t="s">
        <v>44</v>
      </c>
      <c r="P59" t="s">
        <v>45</v>
      </c>
      <c r="Q59" t="s">
        <v>46</v>
      </c>
      <c r="R59" t="s">
        <v>119</v>
      </c>
      <c r="S59" t="s">
        <v>98</v>
      </c>
      <c r="T59" t="s">
        <v>751</v>
      </c>
      <c r="U59" t="s">
        <v>73</v>
      </c>
      <c r="V59" t="s">
        <v>77</v>
      </c>
      <c r="W59" t="s">
        <v>76</v>
      </c>
      <c r="X59" t="s">
        <v>11</v>
      </c>
      <c r="Y59" t="s">
        <v>11</v>
      </c>
      <c r="Z59" t="s">
        <v>85</v>
      </c>
      <c r="AA59">
        <v>0</v>
      </c>
      <c r="AB59" t="s">
        <v>11</v>
      </c>
      <c r="AC59" t="s">
        <v>75</v>
      </c>
      <c r="AD59" t="s">
        <v>97</v>
      </c>
      <c r="AE59" t="s">
        <v>54</v>
      </c>
      <c r="AF59" t="s">
        <v>48</v>
      </c>
      <c r="AG59" t="s">
        <v>49</v>
      </c>
      <c r="AH59">
        <v>68</v>
      </c>
      <c r="AI59" t="s">
        <v>60</v>
      </c>
      <c r="AJ59" t="s">
        <v>50</v>
      </c>
      <c r="AK59" t="s">
        <v>51</v>
      </c>
      <c r="AL59" t="s">
        <v>54</v>
      </c>
      <c r="AM59" t="s">
        <v>11</v>
      </c>
      <c r="AN59" t="s">
        <v>61</v>
      </c>
      <c r="AO59" t="s">
        <v>62</v>
      </c>
      <c r="AP59" t="s">
        <v>752</v>
      </c>
      <c r="AQ59" t="s">
        <v>63</v>
      </c>
      <c r="AR59">
        <v>0</v>
      </c>
      <c r="AS59">
        <v>0</v>
      </c>
      <c r="AT59">
        <v>0</v>
      </c>
      <c r="AU59">
        <v>0</v>
      </c>
      <c r="AV59" t="s">
        <v>11</v>
      </c>
      <c r="AW59">
        <v>12</v>
      </c>
      <c r="AX59" t="s">
        <v>64</v>
      </c>
      <c r="AY59">
        <v>1</v>
      </c>
      <c r="AZ59" t="s">
        <v>1</v>
      </c>
      <c r="BA59">
        <v>41.470475</v>
      </c>
      <c r="BB59">
        <v>-81.751078000000007</v>
      </c>
      <c r="BC59">
        <v>2012</v>
      </c>
      <c r="BD59">
        <v>12</v>
      </c>
      <c r="BE59">
        <v>6772</v>
      </c>
      <c r="BF59">
        <v>1106</v>
      </c>
      <c r="BG59">
        <v>390351016034</v>
      </c>
      <c r="BH59">
        <v>2122</v>
      </c>
      <c r="BI59">
        <v>115626</v>
      </c>
      <c r="BJ59">
        <v>575</v>
      </c>
      <c r="BK59">
        <v>225</v>
      </c>
      <c r="BL59">
        <v>350</v>
      </c>
      <c r="BM59">
        <v>29.6</v>
      </c>
      <c r="BN59">
        <v>29</v>
      </c>
      <c r="BO59">
        <v>32</v>
      </c>
      <c r="BP59">
        <v>47</v>
      </c>
      <c r="BQ59">
        <v>68</v>
      </c>
      <c r="BR59">
        <v>0</v>
      </c>
      <c r="BS59">
        <v>18</v>
      </c>
      <c r="BT59">
        <v>12</v>
      </c>
      <c r="BU59">
        <v>8</v>
      </c>
      <c r="BV59">
        <v>81</v>
      </c>
      <c r="BW59">
        <v>27</v>
      </c>
      <c r="BX59">
        <v>29</v>
      </c>
      <c r="BY59">
        <v>56</v>
      </c>
      <c r="BZ59">
        <v>50</v>
      </c>
      <c r="CA59">
        <v>18</v>
      </c>
      <c r="CB59">
        <v>28</v>
      </c>
      <c r="CC59">
        <v>5</v>
      </c>
      <c r="CD59">
        <v>0</v>
      </c>
      <c r="CE59">
        <v>0</v>
      </c>
      <c r="CF59">
        <v>0</v>
      </c>
      <c r="CG59">
        <v>41</v>
      </c>
      <c r="CH59">
        <v>0</v>
      </c>
      <c r="CI59">
        <v>5</v>
      </c>
      <c r="CJ59">
        <v>21</v>
      </c>
      <c r="CK59">
        <v>176</v>
      </c>
      <c r="CL59">
        <v>67</v>
      </c>
      <c r="CM59">
        <v>279</v>
      </c>
      <c r="CN59">
        <v>266</v>
      </c>
      <c r="CO59">
        <v>0</v>
      </c>
      <c r="CP59">
        <v>0</v>
      </c>
      <c r="CQ59">
        <v>0</v>
      </c>
      <c r="CR59">
        <v>0</v>
      </c>
      <c r="CS59">
        <v>30</v>
      </c>
      <c r="CT59">
        <v>123</v>
      </c>
      <c r="CU59">
        <v>361</v>
      </c>
      <c r="CV59">
        <v>132</v>
      </c>
      <c r="CW59">
        <v>120</v>
      </c>
      <c r="CX59">
        <v>5</v>
      </c>
      <c r="CY59">
        <v>39</v>
      </c>
      <c r="CZ59">
        <v>39</v>
      </c>
      <c r="DA59">
        <v>0</v>
      </c>
      <c r="DB59">
        <v>10</v>
      </c>
      <c r="DC59">
        <v>0</v>
      </c>
      <c r="DD59">
        <v>16</v>
      </c>
      <c r="DE59">
        <v>0</v>
      </c>
      <c r="DF59">
        <v>25568</v>
      </c>
      <c r="DG59">
        <v>2.71</v>
      </c>
      <c r="DH59">
        <v>57</v>
      </c>
      <c r="DI59">
        <v>225</v>
      </c>
      <c r="DJ59">
        <v>212</v>
      </c>
      <c r="DK59">
        <v>13</v>
      </c>
      <c r="DL59">
        <v>116</v>
      </c>
      <c r="DM59">
        <f t="shared" si="0"/>
        <v>0</v>
      </c>
      <c r="DN59">
        <f t="shared" si="1"/>
        <v>1</v>
      </c>
      <c r="DO59">
        <f t="shared" si="2"/>
        <v>0</v>
      </c>
      <c r="DP59">
        <f t="shared" si="3"/>
        <v>0</v>
      </c>
      <c r="DQ59">
        <f t="shared" si="4"/>
        <v>0</v>
      </c>
      <c r="DR59">
        <f t="shared" si="5"/>
        <v>1</v>
      </c>
      <c r="DS59">
        <f t="shared" si="6"/>
        <v>0</v>
      </c>
      <c r="DT59">
        <f t="shared" si="7"/>
        <v>1</v>
      </c>
      <c r="DU59">
        <f t="shared" si="8"/>
        <v>0</v>
      </c>
      <c r="DV59">
        <f t="shared" si="9"/>
        <v>0</v>
      </c>
      <c r="DW59">
        <f t="shared" si="10"/>
        <v>0</v>
      </c>
    </row>
    <row r="60" spans="1:127" x14ac:dyDescent="0.25">
      <c r="A60">
        <v>20128052504</v>
      </c>
      <c r="B60">
        <v>4131</v>
      </c>
      <c r="C60" t="s">
        <v>65</v>
      </c>
      <c r="D60">
        <v>7.18</v>
      </c>
      <c r="E60">
        <v>20120417</v>
      </c>
      <c r="F60" t="s">
        <v>66</v>
      </c>
      <c r="G60" t="s">
        <v>202</v>
      </c>
      <c r="H60">
        <v>0</v>
      </c>
      <c r="I60" t="s">
        <v>115</v>
      </c>
      <c r="J60">
        <v>7</v>
      </c>
      <c r="K60" t="s">
        <v>41</v>
      </c>
      <c r="L60" t="s">
        <v>69</v>
      </c>
      <c r="M60" t="s">
        <v>11</v>
      </c>
      <c r="N60" t="s">
        <v>70</v>
      </c>
      <c r="O60" t="s">
        <v>71</v>
      </c>
      <c r="P60" t="s">
        <v>45</v>
      </c>
      <c r="Q60" t="s">
        <v>46</v>
      </c>
      <c r="R60" t="s">
        <v>119</v>
      </c>
      <c r="S60" t="s">
        <v>84</v>
      </c>
      <c r="T60" t="s">
        <v>753</v>
      </c>
      <c r="U60" t="s">
        <v>73</v>
      </c>
      <c r="V60" t="s">
        <v>76</v>
      </c>
      <c r="W60" t="s">
        <v>77</v>
      </c>
      <c r="X60">
        <v>17</v>
      </c>
      <c r="Y60" t="s">
        <v>60</v>
      </c>
      <c r="Z60" t="s">
        <v>203</v>
      </c>
      <c r="AA60" t="s">
        <v>54</v>
      </c>
      <c r="AB60" t="s">
        <v>11</v>
      </c>
      <c r="AC60" t="s">
        <v>86</v>
      </c>
      <c r="AD60" t="s">
        <v>56</v>
      </c>
      <c r="AE60" t="s">
        <v>54</v>
      </c>
      <c r="AF60" t="s">
        <v>48</v>
      </c>
      <c r="AG60" t="s">
        <v>129</v>
      </c>
      <c r="AH60">
        <v>26</v>
      </c>
      <c r="AI60" t="s">
        <v>52</v>
      </c>
      <c r="AJ60" t="s">
        <v>50</v>
      </c>
      <c r="AK60" t="s">
        <v>51</v>
      </c>
      <c r="AL60" t="s">
        <v>54</v>
      </c>
      <c r="AM60" t="s">
        <v>11</v>
      </c>
      <c r="AN60" t="s">
        <v>61</v>
      </c>
      <c r="AO60" t="s">
        <v>62</v>
      </c>
      <c r="AP60" t="s">
        <v>754</v>
      </c>
      <c r="AQ60" t="s">
        <v>63</v>
      </c>
      <c r="AR60">
        <v>0</v>
      </c>
      <c r="AS60">
        <v>0</v>
      </c>
      <c r="AT60">
        <v>0</v>
      </c>
      <c r="AU60">
        <v>0</v>
      </c>
      <c r="AV60" t="s">
        <v>11</v>
      </c>
      <c r="AW60">
        <v>12</v>
      </c>
      <c r="AX60" t="s">
        <v>64</v>
      </c>
      <c r="AY60">
        <v>1</v>
      </c>
      <c r="AZ60" t="s">
        <v>90</v>
      </c>
      <c r="BA60">
        <v>41.490564999999897</v>
      </c>
      <c r="BB60">
        <v>-81.709333999999899</v>
      </c>
      <c r="BC60">
        <v>2012</v>
      </c>
      <c r="BD60">
        <v>4</v>
      </c>
      <c r="BE60">
        <v>6888</v>
      </c>
      <c r="BF60">
        <v>101</v>
      </c>
      <c r="BG60">
        <v>390351036021</v>
      </c>
      <c r="BH60">
        <v>291</v>
      </c>
      <c r="BI60">
        <v>1366367</v>
      </c>
      <c r="BJ60">
        <v>1100</v>
      </c>
      <c r="BK60">
        <v>609</v>
      </c>
      <c r="BL60">
        <v>491</v>
      </c>
      <c r="BM60">
        <v>35.200000000000003</v>
      </c>
      <c r="BN60">
        <v>49</v>
      </c>
      <c r="BO60">
        <v>72</v>
      </c>
      <c r="BP60">
        <v>56</v>
      </c>
      <c r="BQ60">
        <v>9</v>
      </c>
      <c r="BR60">
        <v>34</v>
      </c>
      <c r="BS60">
        <v>8</v>
      </c>
      <c r="BT60">
        <v>32</v>
      </c>
      <c r="BU60">
        <v>32</v>
      </c>
      <c r="BV60">
        <v>151</v>
      </c>
      <c r="BW60">
        <v>99</v>
      </c>
      <c r="BX60">
        <v>88</v>
      </c>
      <c r="BY60">
        <v>67</v>
      </c>
      <c r="BZ60">
        <v>120</v>
      </c>
      <c r="CA60">
        <v>26</v>
      </c>
      <c r="CB60">
        <v>64</v>
      </c>
      <c r="CC60">
        <v>36</v>
      </c>
      <c r="CD60">
        <v>39</v>
      </c>
      <c r="CE60">
        <v>0</v>
      </c>
      <c r="CF60">
        <v>14</v>
      </c>
      <c r="CG60">
        <v>15</v>
      </c>
      <c r="CH60">
        <v>4</v>
      </c>
      <c r="CI60">
        <v>50</v>
      </c>
      <c r="CJ60">
        <v>35</v>
      </c>
      <c r="CK60">
        <v>186</v>
      </c>
      <c r="CL60">
        <v>118</v>
      </c>
      <c r="CM60">
        <v>134</v>
      </c>
      <c r="CN60">
        <v>807</v>
      </c>
      <c r="CO60">
        <v>0</v>
      </c>
      <c r="CP60">
        <v>70</v>
      </c>
      <c r="CQ60">
        <v>0</v>
      </c>
      <c r="CR60">
        <v>41</v>
      </c>
      <c r="CS60">
        <v>48</v>
      </c>
      <c r="CT60">
        <v>84</v>
      </c>
      <c r="CU60">
        <v>808</v>
      </c>
      <c r="CV60">
        <v>184</v>
      </c>
      <c r="CW60">
        <v>131</v>
      </c>
      <c r="CX60">
        <v>17</v>
      </c>
      <c r="CY60">
        <v>17</v>
      </c>
      <c r="CZ60">
        <v>104</v>
      </c>
      <c r="DA60">
        <v>29</v>
      </c>
      <c r="DB60">
        <v>128</v>
      </c>
      <c r="DC60">
        <v>92</v>
      </c>
      <c r="DD60">
        <v>80</v>
      </c>
      <c r="DE60">
        <v>26</v>
      </c>
      <c r="DF60">
        <v>49762</v>
      </c>
      <c r="DG60">
        <v>3.25</v>
      </c>
      <c r="DH60">
        <v>48</v>
      </c>
      <c r="DI60">
        <v>371</v>
      </c>
      <c r="DJ60">
        <v>338</v>
      </c>
      <c r="DK60">
        <v>33</v>
      </c>
      <c r="DL60">
        <v>96</v>
      </c>
      <c r="DM60">
        <f t="shared" si="0"/>
        <v>0</v>
      </c>
      <c r="DN60">
        <f t="shared" si="1"/>
        <v>1</v>
      </c>
      <c r="DO60">
        <f t="shared" si="2"/>
        <v>0</v>
      </c>
      <c r="DP60">
        <f t="shared" si="3"/>
        <v>0</v>
      </c>
      <c r="DQ60">
        <f t="shared" si="4"/>
        <v>0</v>
      </c>
      <c r="DR60">
        <f t="shared" si="5"/>
        <v>1</v>
      </c>
      <c r="DS60">
        <f t="shared" si="6"/>
        <v>0</v>
      </c>
      <c r="DT60">
        <f t="shared" si="7"/>
        <v>1</v>
      </c>
      <c r="DU60">
        <f t="shared" si="8"/>
        <v>0</v>
      </c>
      <c r="DV60">
        <f t="shared" si="9"/>
        <v>0</v>
      </c>
      <c r="DW60">
        <f t="shared" si="10"/>
        <v>0</v>
      </c>
    </row>
    <row r="61" spans="1:127" x14ac:dyDescent="0.25">
      <c r="A61">
        <v>20118100913</v>
      </c>
      <c r="B61">
        <v>7240</v>
      </c>
      <c r="C61" t="s">
        <v>429</v>
      </c>
      <c r="D61">
        <v>0.4</v>
      </c>
      <c r="E61">
        <v>20110622</v>
      </c>
      <c r="F61" t="s">
        <v>430</v>
      </c>
      <c r="G61" t="s">
        <v>155</v>
      </c>
      <c r="H61">
        <v>0</v>
      </c>
      <c r="I61" t="s">
        <v>82</v>
      </c>
      <c r="J61">
        <v>18</v>
      </c>
      <c r="K61" t="s">
        <v>41</v>
      </c>
      <c r="L61" t="s">
        <v>69</v>
      </c>
      <c r="M61" t="s">
        <v>11</v>
      </c>
      <c r="N61" t="s">
        <v>43</v>
      </c>
      <c r="O61" t="s">
        <v>71</v>
      </c>
      <c r="P61" t="s">
        <v>45</v>
      </c>
      <c r="Q61" t="s">
        <v>46</v>
      </c>
      <c r="R61" t="s">
        <v>47</v>
      </c>
      <c r="S61" t="s">
        <v>98</v>
      </c>
      <c r="T61" t="s">
        <v>755</v>
      </c>
      <c r="U61" t="s">
        <v>73</v>
      </c>
      <c r="V61" t="s">
        <v>76</v>
      </c>
      <c r="W61" t="s">
        <v>77</v>
      </c>
      <c r="X61">
        <v>0</v>
      </c>
      <c r="Y61" t="s">
        <v>11</v>
      </c>
      <c r="Z61" t="s">
        <v>85</v>
      </c>
      <c r="AA61">
        <v>0</v>
      </c>
      <c r="AB61" t="s">
        <v>11</v>
      </c>
      <c r="AC61" t="s">
        <v>75</v>
      </c>
      <c r="AD61" t="s">
        <v>56</v>
      </c>
      <c r="AE61" t="s">
        <v>54</v>
      </c>
      <c r="AF61" t="s">
        <v>48</v>
      </c>
      <c r="AG61" t="s">
        <v>123</v>
      </c>
      <c r="AH61">
        <v>55</v>
      </c>
      <c r="AI61" t="s">
        <v>60</v>
      </c>
      <c r="AJ61" t="s">
        <v>50</v>
      </c>
      <c r="AK61" t="s">
        <v>51</v>
      </c>
      <c r="AL61" t="s">
        <v>54</v>
      </c>
      <c r="AM61" t="s">
        <v>11</v>
      </c>
      <c r="AN61" t="s">
        <v>61</v>
      </c>
      <c r="AO61" t="s">
        <v>62</v>
      </c>
      <c r="AP61" t="s">
        <v>756</v>
      </c>
      <c r="AQ61" t="s">
        <v>63</v>
      </c>
      <c r="AR61">
        <v>0</v>
      </c>
      <c r="AS61">
        <v>0</v>
      </c>
      <c r="AT61">
        <v>0</v>
      </c>
      <c r="AU61">
        <v>1</v>
      </c>
      <c r="AV61" t="s">
        <v>11</v>
      </c>
      <c r="AW61">
        <v>12</v>
      </c>
      <c r="AX61" t="s">
        <v>64</v>
      </c>
      <c r="AY61">
        <v>1</v>
      </c>
      <c r="AZ61" t="s">
        <v>90</v>
      </c>
      <c r="BA61">
        <v>41.469486000000003</v>
      </c>
      <c r="BB61">
        <v>-81.742469999999898</v>
      </c>
      <c r="BC61">
        <v>2011</v>
      </c>
      <c r="BD61">
        <v>6</v>
      </c>
      <c r="BE61">
        <v>7026</v>
      </c>
      <c r="BF61">
        <v>81</v>
      </c>
      <c r="BG61">
        <v>390351024023</v>
      </c>
      <c r="BH61">
        <v>1701</v>
      </c>
      <c r="BI61">
        <v>253735</v>
      </c>
      <c r="BJ61">
        <v>915</v>
      </c>
      <c r="BK61">
        <v>413</v>
      </c>
      <c r="BL61">
        <v>502</v>
      </c>
      <c r="BM61">
        <v>34.1</v>
      </c>
      <c r="BN61">
        <v>57</v>
      </c>
      <c r="BO61">
        <v>80</v>
      </c>
      <c r="BP61">
        <v>23</v>
      </c>
      <c r="BQ61">
        <v>56</v>
      </c>
      <c r="BR61">
        <v>32</v>
      </c>
      <c r="BS61">
        <v>26</v>
      </c>
      <c r="BT61">
        <v>0</v>
      </c>
      <c r="BU61">
        <v>73</v>
      </c>
      <c r="BV61">
        <v>78</v>
      </c>
      <c r="BW61">
        <v>74</v>
      </c>
      <c r="BX61">
        <v>92</v>
      </c>
      <c r="BY61">
        <v>31</v>
      </c>
      <c r="BZ61">
        <v>42</v>
      </c>
      <c r="CA61">
        <v>103</v>
      </c>
      <c r="CB61">
        <v>17</v>
      </c>
      <c r="CC61">
        <v>0</v>
      </c>
      <c r="CD61">
        <v>48</v>
      </c>
      <c r="CE61">
        <v>40</v>
      </c>
      <c r="CF61">
        <v>3</v>
      </c>
      <c r="CG61">
        <v>3</v>
      </c>
      <c r="CH61">
        <v>28</v>
      </c>
      <c r="CI61">
        <v>9</v>
      </c>
      <c r="CJ61">
        <v>0</v>
      </c>
      <c r="CK61">
        <v>216</v>
      </c>
      <c r="CL61">
        <v>83</v>
      </c>
      <c r="CM61">
        <v>250</v>
      </c>
      <c r="CN61">
        <v>517</v>
      </c>
      <c r="CO61">
        <v>0</v>
      </c>
      <c r="CP61">
        <v>0</v>
      </c>
      <c r="CQ61">
        <v>0</v>
      </c>
      <c r="CR61">
        <v>8</v>
      </c>
      <c r="CS61">
        <v>140</v>
      </c>
      <c r="CT61">
        <v>250</v>
      </c>
      <c r="CU61">
        <v>568</v>
      </c>
      <c r="CV61">
        <v>120</v>
      </c>
      <c r="CW61">
        <v>194</v>
      </c>
      <c r="CX61">
        <v>81</v>
      </c>
      <c r="CY61">
        <v>20</v>
      </c>
      <c r="CZ61">
        <v>141</v>
      </c>
      <c r="DA61">
        <v>0</v>
      </c>
      <c r="DB61">
        <v>12</v>
      </c>
      <c r="DC61">
        <v>0</v>
      </c>
      <c r="DD61">
        <v>0</v>
      </c>
      <c r="DE61">
        <v>0</v>
      </c>
      <c r="DF61">
        <v>35500</v>
      </c>
      <c r="DG61">
        <v>3.07</v>
      </c>
      <c r="DH61">
        <v>29</v>
      </c>
      <c r="DI61">
        <v>322</v>
      </c>
      <c r="DJ61">
        <v>298</v>
      </c>
      <c r="DK61">
        <v>24</v>
      </c>
      <c r="DL61">
        <v>198</v>
      </c>
      <c r="DM61">
        <f t="shared" si="0"/>
        <v>1</v>
      </c>
      <c r="DN61">
        <f t="shared" si="1"/>
        <v>0</v>
      </c>
      <c r="DO61">
        <f t="shared" si="2"/>
        <v>0</v>
      </c>
      <c r="DP61">
        <f t="shared" si="3"/>
        <v>0</v>
      </c>
      <c r="DQ61">
        <f t="shared" si="4"/>
        <v>0</v>
      </c>
      <c r="DR61">
        <f t="shared" si="5"/>
        <v>1</v>
      </c>
      <c r="DS61">
        <f t="shared" si="6"/>
        <v>1</v>
      </c>
      <c r="DT61">
        <f t="shared" si="7"/>
        <v>0</v>
      </c>
      <c r="DU61">
        <f t="shared" si="8"/>
        <v>0</v>
      </c>
      <c r="DV61">
        <f t="shared" si="9"/>
        <v>0</v>
      </c>
      <c r="DW61">
        <f t="shared" si="10"/>
        <v>0</v>
      </c>
    </row>
    <row r="62" spans="1:127" x14ac:dyDescent="0.25">
      <c r="A62">
        <v>20118101252</v>
      </c>
      <c r="B62">
        <v>7498</v>
      </c>
      <c r="C62" t="s">
        <v>65</v>
      </c>
      <c r="D62">
        <v>5.42</v>
      </c>
      <c r="E62">
        <v>20110628</v>
      </c>
      <c r="F62" t="s">
        <v>66</v>
      </c>
      <c r="G62" t="s">
        <v>425</v>
      </c>
      <c r="H62">
        <v>0</v>
      </c>
      <c r="I62" t="s">
        <v>115</v>
      </c>
      <c r="J62">
        <v>20</v>
      </c>
      <c r="K62" t="s">
        <v>199</v>
      </c>
      <c r="L62" t="s">
        <v>69</v>
      </c>
      <c r="M62" t="s">
        <v>11</v>
      </c>
      <c r="N62" t="s">
        <v>43</v>
      </c>
      <c r="O62" t="s">
        <v>71</v>
      </c>
      <c r="P62" t="s">
        <v>45</v>
      </c>
      <c r="Q62" t="s">
        <v>94</v>
      </c>
      <c r="R62" t="s">
        <v>87</v>
      </c>
      <c r="S62" t="s">
        <v>96</v>
      </c>
      <c r="T62" t="s">
        <v>757</v>
      </c>
      <c r="U62" t="s">
        <v>280</v>
      </c>
      <c r="V62" t="s">
        <v>77</v>
      </c>
      <c r="W62" t="s">
        <v>50</v>
      </c>
      <c r="X62">
        <v>45</v>
      </c>
      <c r="Y62" t="s">
        <v>52</v>
      </c>
      <c r="Z62" t="s">
        <v>85</v>
      </c>
      <c r="AA62" t="s">
        <v>54</v>
      </c>
      <c r="AB62" t="s">
        <v>11</v>
      </c>
      <c r="AC62" t="s">
        <v>86</v>
      </c>
      <c r="AD62" t="s">
        <v>56</v>
      </c>
      <c r="AE62" t="s">
        <v>57</v>
      </c>
      <c r="AF62" t="s">
        <v>122</v>
      </c>
      <c r="AG62" t="s">
        <v>73</v>
      </c>
      <c r="AH62">
        <v>47</v>
      </c>
      <c r="AI62" t="s">
        <v>60</v>
      </c>
      <c r="AJ62" t="s">
        <v>76</v>
      </c>
      <c r="AK62" t="s">
        <v>77</v>
      </c>
      <c r="AL62" t="s">
        <v>54</v>
      </c>
      <c r="AM62" t="s">
        <v>11</v>
      </c>
      <c r="AN62" t="s">
        <v>61</v>
      </c>
      <c r="AO62" t="s">
        <v>62</v>
      </c>
      <c r="AP62" t="s">
        <v>758</v>
      </c>
      <c r="AQ62" t="s">
        <v>63</v>
      </c>
      <c r="AR62">
        <v>0</v>
      </c>
      <c r="AS62">
        <v>0</v>
      </c>
      <c r="AT62">
        <v>1</v>
      </c>
      <c r="AU62">
        <v>0</v>
      </c>
      <c r="AV62" t="s">
        <v>11</v>
      </c>
      <c r="AW62">
        <v>12</v>
      </c>
      <c r="AX62" t="s">
        <v>64</v>
      </c>
      <c r="AY62">
        <v>1</v>
      </c>
      <c r="AZ62" t="s">
        <v>90</v>
      </c>
      <c r="BA62">
        <v>41.481454999999897</v>
      </c>
      <c r="BB62">
        <v>-81.740262000000001</v>
      </c>
      <c r="BC62">
        <v>2011</v>
      </c>
      <c r="BD62">
        <v>6</v>
      </c>
      <c r="BE62">
        <v>7108</v>
      </c>
      <c r="BF62">
        <v>1104</v>
      </c>
      <c r="BG62">
        <v>390351012002</v>
      </c>
      <c r="BH62">
        <v>1960</v>
      </c>
      <c r="BI62">
        <v>348274</v>
      </c>
      <c r="BJ62">
        <v>1405</v>
      </c>
      <c r="BK62">
        <v>740</v>
      </c>
      <c r="BL62">
        <v>665</v>
      </c>
      <c r="BM62">
        <v>35.200000000000003</v>
      </c>
      <c r="BN62">
        <v>26</v>
      </c>
      <c r="BO62">
        <v>45</v>
      </c>
      <c r="BP62">
        <v>56</v>
      </c>
      <c r="BQ62">
        <v>104</v>
      </c>
      <c r="BR62">
        <v>143</v>
      </c>
      <c r="BS62">
        <v>32</v>
      </c>
      <c r="BT62">
        <v>0</v>
      </c>
      <c r="BU62">
        <v>26</v>
      </c>
      <c r="BV62">
        <v>175</v>
      </c>
      <c r="BW62">
        <v>92</v>
      </c>
      <c r="BX62">
        <v>98</v>
      </c>
      <c r="BY62">
        <v>113</v>
      </c>
      <c r="BZ62">
        <v>87</v>
      </c>
      <c r="CA62">
        <v>87</v>
      </c>
      <c r="CB62">
        <v>102</v>
      </c>
      <c r="CC62">
        <v>30</v>
      </c>
      <c r="CD62">
        <v>7</v>
      </c>
      <c r="CE62">
        <v>0</v>
      </c>
      <c r="CF62">
        <v>8</v>
      </c>
      <c r="CG62">
        <v>34</v>
      </c>
      <c r="CH62">
        <v>46</v>
      </c>
      <c r="CI62">
        <v>34</v>
      </c>
      <c r="CJ62">
        <v>60</v>
      </c>
      <c r="CK62">
        <v>231</v>
      </c>
      <c r="CL62">
        <v>182</v>
      </c>
      <c r="CM62">
        <v>469</v>
      </c>
      <c r="CN62">
        <v>800</v>
      </c>
      <c r="CO62">
        <v>53</v>
      </c>
      <c r="CP62">
        <v>51</v>
      </c>
      <c r="CQ62">
        <v>0</v>
      </c>
      <c r="CR62">
        <v>17</v>
      </c>
      <c r="CS62">
        <v>15</v>
      </c>
      <c r="CT62">
        <v>211</v>
      </c>
      <c r="CU62">
        <v>973</v>
      </c>
      <c r="CV62">
        <v>222</v>
      </c>
      <c r="CW62">
        <v>248</v>
      </c>
      <c r="CX62">
        <v>16</v>
      </c>
      <c r="CY62">
        <v>37</v>
      </c>
      <c r="CZ62">
        <v>203</v>
      </c>
      <c r="DA62">
        <v>47</v>
      </c>
      <c r="DB62">
        <v>158</v>
      </c>
      <c r="DC62">
        <v>25</v>
      </c>
      <c r="DD62">
        <v>0</v>
      </c>
      <c r="DE62">
        <v>17</v>
      </c>
      <c r="DF62">
        <v>16958</v>
      </c>
      <c r="DG62">
        <v>2.0299999999999998</v>
      </c>
      <c r="DH62">
        <v>353</v>
      </c>
      <c r="DI62">
        <v>932</v>
      </c>
      <c r="DJ62">
        <v>693</v>
      </c>
      <c r="DK62">
        <v>239</v>
      </c>
      <c r="DL62">
        <v>145</v>
      </c>
      <c r="DM62">
        <f t="shared" si="0"/>
        <v>1</v>
      </c>
      <c r="DN62">
        <f t="shared" si="1"/>
        <v>0</v>
      </c>
      <c r="DO62">
        <f t="shared" si="2"/>
        <v>0</v>
      </c>
      <c r="DP62">
        <f t="shared" si="3"/>
        <v>0</v>
      </c>
      <c r="DQ62">
        <f t="shared" si="4"/>
        <v>0</v>
      </c>
      <c r="DR62">
        <f t="shared" si="5"/>
        <v>1</v>
      </c>
      <c r="DS62">
        <f t="shared" si="6"/>
        <v>1</v>
      </c>
      <c r="DT62">
        <f t="shared" si="7"/>
        <v>0</v>
      </c>
      <c r="DU62">
        <f t="shared" si="8"/>
        <v>0</v>
      </c>
      <c r="DV62">
        <f t="shared" si="9"/>
        <v>0</v>
      </c>
      <c r="DW62">
        <f t="shared" si="10"/>
        <v>0</v>
      </c>
    </row>
    <row r="63" spans="1:127" x14ac:dyDescent="0.25">
      <c r="A63">
        <v>20118103864</v>
      </c>
      <c r="B63">
        <v>7660</v>
      </c>
      <c r="C63" t="s">
        <v>138</v>
      </c>
      <c r="D63">
        <v>0.72</v>
      </c>
      <c r="E63">
        <v>20110701</v>
      </c>
      <c r="F63" t="s">
        <v>139</v>
      </c>
      <c r="G63" t="s">
        <v>152</v>
      </c>
      <c r="H63">
        <v>0</v>
      </c>
      <c r="I63" t="s">
        <v>125</v>
      </c>
      <c r="J63">
        <v>14</v>
      </c>
      <c r="K63" t="s">
        <v>41</v>
      </c>
      <c r="L63" t="s">
        <v>69</v>
      </c>
      <c r="M63" t="s">
        <v>11</v>
      </c>
      <c r="N63" t="s">
        <v>70</v>
      </c>
      <c r="O63" t="s">
        <v>71</v>
      </c>
      <c r="P63" t="s">
        <v>45</v>
      </c>
      <c r="Q63" t="s">
        <v>46</v>
      </c>
      <c r="R63" t="s">
        <v>47</v>
      </c>
      <c r="S63" t="s">
        <v>98</v>
      </c>
      <c r="T63" t="s">
        <v>759</v>
      </c>
      <c r="U63" t="s">
        <v>73</v>
      </c>
      <c r="V63" t="s">
        <v>50</v>
      </c>
      <c r="W63" t="s">
        <v>51</v>
      </c>
      <c r="X63">
        <v>28</v>
      </c>
      <c r="Y63" t="s">
        <v>60</v>
      </c>
      <c r="Z63" t="s">
        <v>85</v>
      </c>
      <c r="AA63" t="s">
        <v>54</v>
      </c>
      <c r="AB63" t="s">
        <v>11</v>
      </c>
      <c r="AC63" t="s">
        <v>86</v>
      </c>
      <c r="AD63" t="s">
        <v>111</v>
      </c>
      <c r="AE63" t="s">
        <v>54</v>
      </c>
      <c r="AF63" t="s">
        <v>48</v>
      </c>
      <c r="AG63" t="s">
        <v>49</v>
      </c>
      <c r="AH63">
        <v>40</v>
      </c>
      <c r="AI63" t="s">
        <v>52</v>
      </c>
      <c r="AJ63" t="s">
        <v>77</v>
      </c>
      <c r="AK63" t="s">
        <v>76</v>
      </c>
      <c r="AL63" t="s">
        <v>54</v>
      </c>
      <c r="AM63" t="s">
        <v>11</v>
      </c>
      <c r="AN63" t="s">
        <v>61</v>
      </c>
      <c r="AO63" t="s">
        <v>62</v>
      </c>
      <c r="AP63" t="s">
        <v>760</v>
      </c>
      <c r="AQ63" t="s">
        <v>63</v>
      </c>
      <c r="AR63">
        <v>0</v>
      </c>
      <c r="AS63">
        <v>0</v>
      </c>
      <c r="AT63">
        <v>0</v>
      </c>
      <c r="AU63">
        <v>0</v>
      </c>
      <c r="AV63" t="s">
        <v>11</v>
      </c>
      <c r="AW63">
        <v>12</v>
      </c>
      <c r="AX63" t="s">
        <v>64</v>
      </c>
      <c r="AY63">
        <v>1</v>
      </c>
      <c r="AZ63" t="s">
        <v>90</v>
      </c>
      <c r="BA63">
        <v>41.4818959999999</v>
      </c>
      <c r="BB63">
        <v>-81.730239999999895</v>
      </c>
      <c r="BC63">
        <v>2011</v>
      </c>
      <c r="BD63">
        <v>7</v>
      </c>
      <c r="BE63">
        <v>7138</v>
      </c>
      <c r="BF63">
        <v>1116</v>
      </c>
      <c r="BG63">
        <v>390351034001</v>
      </c>
      <c r="BH63">
        <v>1750</v>
      </c>
      <c r="BI63">
        <v>283971</v>
      </c>
      <c r="BJ63">
        <v>910</v>
      </c>
      <c r="BK63">
        <v>471</v>
      </c>
      <c r="BL63">
        <v>439</v>
      </c>
      <c r="BM63">
        <v>38.299999999999898</v>
      </c>
      <c r="BN63">
        <v>84</v>
      </c>
      <c r="BO63">
        <v>48</v>
      </c>
      <c r="BP63">
        <v>49</v>
      </c>
      <c r="BQ63">
        <v>47</v>
      </c>
      <c r="BR63">
        <v>1</v>
      </c>
      <c r="BS63">
        <v>0</v>
      </c>
      <c r="BT63">
        <v>0</v>
      </c>
      <c r="BU63">
        <v>57</v>
      </c>
      <c r="BV63">
        <v>72</v>
      </c>
      <c r="BW63">
        <v>69</v>
      </c>
      <c r="BX63">
        <v>66</v>
      </c>
      <c r="BY63">
        <v>108</v>
      </c>
      <c r="BZ63">
        <v>97</v>
      </c>
      <c r="CA63">
        <v>72</v>
      </c>
      <c r="CB63">
        <v>49</v>
      </c>
      <c r="CC63">
        <v>12</v>
      </c>
      <c r="CD63">
        <v>29</v>
      </c>
      <c r="CE63">
        <v>7</v>
      </c>
      <c r="CF63">
        <v>23</v>
      </c>
      <c r="CG63">
        <v>0</v>
      </c>
      <c r="CH63">
        <v>20</v>
      </c>
      <c r="CI63">
        <v>0</v>
      </c>
      <c r="CJ63">
        <v>0</v>
      </c>
      <c r="CK63">
        <v>228</v>
      </c>
      <c r="CL63">
        <v>50</v>
      </c>
      <c r="CM63">
        <v>201</v>
      </c>
      <c r="CN63">
        <v>481</v>
      </c>
      <c r="CO63">
        <v>0</v>
      </c>
      <c r="CP63">
        <v>8</v>
      </c>
      <c r="CQ63">
        <v>0</v>
      </c>
      <c r="CR63">
        <v>30</v>
      </c>
      <c r="CS63">
        <v>190</v>
      </c>
      <c r="CT63">
        <v>194</v>
      </c>
      <c r="CU63">
        <v>624</v>
      </c>
      <c r="CV63">
        <v>155</v>
      </c>
      <c r="CW63">
        <v>130</v>
      </c>
      <c r="CX63">
        <v>44</v>
      </c>
      <c r="CY63">
        <v>47</v>
      </c>
      <c r="CZ63">
        <v>139</v>
      </c>
      <c r="DA63">
        <v>18</v>
      </c>
      <c r="DB63">
        <v>74</v>
      </c>
      <c r="DC63">
        <v>17</v>
      </c>
      <c r="DD63">
        <v>0</v>
      </c>
      <c r="DE63">
        <v>0</v>
      </c>
      <c r="DF63">
        <v>36138</v>
      </c>
      <c r="DG63">
        <v>2.06</v>
      </c>
      <c r="DH63">
        <v>81</v>
      </c>
      <c r="DI63">
        <v>626</v>
      </c>
      <c r="DJ63">
        <v>441</v>
      </c>
      <c r="DK63">
        <v>185</v>
      </c>
      <c r="DL63">
        <v>175</v>
      </c>
      <c r="DM63">
        <f t="shared" si="0"/>
        <v>1</v>
      </c>
      <c r="DN63">
        <f t="shared" si="1"/>
        <v>0</v>
      </c>
      <c r="DO63">
        <f t="shared" si="2"/>
        <v>0</v>
      </c>
      <c r="DP63">
        <f t="shared" si="3"/>
        <v>0</v>
      </c>
      <c r="DQ63">
        <f t="shared" si="4"/>
        <v>0</v>
      </c>
      <c r="DR63">
        <f t="shared" si="5"/>
        <v>1</v>
      </c>
      <c r="DS63">
        <f t="shared" si="6"/>
        <v>1</v>
      </c>
      <c r="DT63">
        <f t="shared" si="7"/>
        <v>0</v>
      </c>
      <c r="DU63">
        <f t="shared" si="8"/>
        <v>0</v>
      </c>
      <c r="DV63">
        <f t="shared" si="9"/>
        <v>0</v>
      </c>
      <c r="DW63">
        <f t="shared" si="10"/>
        <v>0</v>
      </c>
    </row>
    <row r="64" spans="1:127" x14ac:dyDescent="0.25">
      <c r="A64">
        <v>20154012637</v>
      </c>
      <c r="B64">
        <v>5497</v>
      </c>
      <c r="C64" t="s">
        <v>164</v>
      </c>
      <c r="D64">
        <v>1.38</v>
      </c>
      <c r="E64">
        <v>20150418</v>
      </c>
      <c r="F64" t="s">
        <v>152</v>
      </c>
      <c r="G64">
        <v>1924</v>
      </c>
      <c r="H64">
        <v>0</v>
      </c>
      <c r="I64" t="s">
        <v>102</v>
      </c>
      <c r="J64">
        <v>18</v>
      </c>
      <c r="K64" t="s">
        <v>41</v>
      </c>
      <c r="L64" t="s">
        <v>69</v>
      </c>
      <c r="M64" t="s">
        <v>11</v>
      </c>
      <c r="N64" t="s">
        <v>43</v>
      </c>
      <c r="O64" t="s">
        <v>71</v>
      </c>
      <c r="P64" t="s">
        <v>45</v>
      </c>
      <c r="Q64" t="s">
        <v>72</v>
      </c>
      <c r="R64" t="s">
        <v>83</v>
      </c>
      <c r="S64" t="s">
        <v>98</v>
      </c>
      <c r="T64" t="s">
        <v>761</v>
      </c>
      <c r="U64" t="s">
        <v>73</v>
      </c>
      <c r="V64" t="s">
        <v>50</v>
      </c>
      <c r="W64" t="s">
        <v>77</v>
      </c>
      <c r="X64">
        <v>28</v>
      </c>
      <c r="Y64" t="s">
        <v>60</v>
      </c>
      <c r="Z64" t="s">
        <v>74</v>
      </c>
      <c r="AA64" t="s">
        <v>54</v>
      </c>
      <c r="AB64" t="s">
        <v>11</v>
      </c>
      <c r="AC64" t="s">
        <v>86</v>
      </c>
      <c r="AD64" t="s">
        <v>56</v>
      </c>
      <c r="AE64" t="s">
        <v>54</v>
      </c>
      <c r="AF64" t="s">
        <v>48</v>
      </c>
      <c r="AG64" t="s">
        <v>136</v>
      </c>
      <c r="AH64">
        <v>49</v>
      </c>
      <c r="AI64" t="s">
        <v>60</v>
      </c>
      <c r="AJ64" t="s">
        <v>51</v>
      </c>
      <c r="AK64" t="s">
        <v>50</v>
      </c>
      <c r="AL64" t="s">
        <v>54</v>
      </c>
      <c r="AM64" t="s">
        <v>11</v>
      </c>
      <c r="AN64" t="s">
        <v>61</v>
      </c>
      <c r="AO64" t="s">
        <v>62</v>
      </c>
      <c r="AP64" t="s">
        <v>762</v>
      </c>
      <c r="AQ64" t="s">
        <v>130</v>
      </c>
      <c r="AR64">
        <v>0</v>
      </c>
      <c r="AS64">
        <v>0</v>
      </c>
      <c r="AT64">
        <v>1</v>
      </c>
      <c r="AU64">
        <v>0</v>
      </c>
      <c r="AV64" t="s">
        <v>11</v>
      </c>
      <c r="AW64">
        <v>12</v>
      </c>
      <c r="AX64" t="s">
        <v>64</v>
      </c>
      <c r="AY64">
        <v>1</v>
      </c>
      <c r="AZ64" t="s">
        <v>1</v>
      </c>
      <c r="BA64">
        <v>41.479095999999899</v>
      </c>
      <c r="BB64">
        <v>-81.730245999999894</v>
      </c>
      <c r="BC64">
        <v>2015</v>
      </c>
      <c r="BD64">
        <v>4</v>
      </c>
      <c r="BE64">
        <v>7202</v>
      </c>
      <c r="BF64">
        <v>1125</v>
      </c>
      <c r="BG64">
        <v>390351019011</v>
      </c>
      <c r="BH64">
        <v>1611</v>
      </c>
      <c r="BI64">
        <v>174774</v>
      </c>
      <c r="BJ64">
        <v>645</v>
      </c>
      <c r="BK64">
        <v>340</v>
      </c>
      <c r="BL64">
        <v>305</v>
      </c>
      <c r="BM64">
        <v>37.6</v>
      </c>
      <c r="BN64">
        <v>34</v>
      </c>
      <c r="BO64">
        <v>58</v>
      </c>
      <c r="BP64">
        <v>16</v>
      </c>
      <c r="BQ64">
        <v>39</v>
      </c>
      <c r="BR64">
        <v>0</v>
      </c>
      <c r="BS64">
        <v>0</v>
      </c>
      <c r="BT64">
        <v>0</v>
      </c>
      <c r="BU64">
        <v>42</v>
      </c>
      <c r="BV64">
        <v>63</v>
      </c>
      <c r="BW64">
        <v>59</v>
      </c>
      <c r="BX64">
        <v>33</v>
      </c>
      <c r="BY64">
        <v>4</v>
      </c>
      <c r="BZ64">
        <v>75</v>
      </c>
      <c r="CA64">
        <v>47</v>
      </c>
      <c r="CB64">
        <v>104</v>
      </c>
      <c r="CC64">
        <v>18</v>
      </c>
      <c r="CD64">
        <v>0</v>
      </c>
      <c r="CE64">
        <v>6</v>
      </c>
      <c r="CF64">
        <v>11</v>
      </c>
      <c r="CG64">
        <v>26</v>
      </c>
      <c r="CH64">
        <v>0</v>
      </c>
      <c r="CI64">
        <v>10</v>
      </c>
      <c r="CJ64">
        <v>0</v>
      </c>
      <c r="CK64">
        <v>147</v>
      </c>
      <c r="CL64">
        <v>53</v>
      </c>
      <c r="CM64">
        <v>74</v>
      </c>
      <c r="CN64">
        <v>518</v>
      </c>
      <c r="CO64">
        <v>0</v>
      </c>
      <c r="CP64">
        <v>0</v>
      </c>
      <c r="CQ64">
        <v>0</v>
      </c>
      <c r="CR64">
        <v>32</v>
      </c>
      <c r="CS64">
        <v>21</v>
      </c>
      <c r="CT64">
        <v>134</v>
      </c>
      <c r="CU64">
        <v>456</v>
      </c>
      <c r="CV64">
        <v>52</v>
      </c>
      <c r="CW64">
        <v>97</v>
      </c>
      <c r="CX64">
        <v>21</v>
      </c>
      <c r="CY64">
        <v>31</v>
      </c>
      <c r="CZ64">
        <v>56</v>
      </c>
      <c r="DA64">
        <v>74</v>
      </c>
      <c r="DB64">
        <v>78</v>
      </c>
      <c r="DC64">
        <v>37</v>
      </c>
      <c r="DD64">
        <v>10</v>
      </c>
      <c r="DE64">
        <v>0</v>
      </c>
      <c r="DF64">
        <v>40347</v>
      </c>
      <c r="DG64">
        <v>2.11</v>
      </c>
      <c r="DH64">
        <v>43</v>
      </c>
      <c r="DI64">
        <v>359</v>
      </c>
      <c r="DJ64">
        <v>305</v>
      </c>
      <c r="DK64">
        <v>54</v>
      </c>
      <c r="DL64">
        <v>158</v>
      </c>
      <c r="DM64">
        <f t="shared" si="0"/>
        <v>0</v>
      </c>
      <c r="DN64">
        <f t="shared" si="1"/>
        <v>0</v>
      </c>
      <c r="DO64">
        <f t="shared" si="2"/>
        <v>0</v>
      </c>
      <c r="DP64">
        <f t="shared" si="3"/>
        <v>0</v>
      </c>
      <c r="DQ64">
        <f t="shared" si="4"/>
        <v>1</v>
      </c>
      <c r="DR64">
        <f t="shared" si="5"/>
        <v>1</v>
      </c>
      <c r="DS64">
        <f t="shared" si="6"/>
        <v>0</v>
      </c>
      <c r="DT64">
        <f t="shared" si="7"/>
        <v>0</v>
      </c>
      <c r="DU64">
        <f t="shared" si="8"/>
        <v>0</v>
      </c>
      <c r="DV64">
        <f t="shared" si="9"/>
        <v>0</v>
      </c>
      <c r="DW64">
        <f t="shared" si="10"/>
        <v>1</v>
      </c>
    </row>
    <row r="65" spans="1:127" x14ac:dyDescent="0.25">
      <c r="A65">
        <v>20118108630</v>
      </c>
      <c r="B65">
        <v>8369</v>
      </c>
      <c r="C65" t="s">
        <v>65</v>
      </c>
      <c r="D65">
        <v>7.3</v>
      </c>
      <c r="E65">
        <v>20110719</v>
      </c>
      <c r="F65" t="s">
        <v>66</v>
      </c>
      <c r="G65" t="s">
        <v>100</v>
      </c>
      <c r="H65">
        <v>0</v>
      </c>
      <c r="I65" t="s">
        <v>115</v>
      </c>
      <c r="J65">
        <v>21</v>
      </c>
      <c r="K65" t="s">
        <v>68</v>
      </c>
      <c r="L65" t="s">
        <v>69</v>
      </c>
      <c r="M65" t="s">
        <v>11</v>
      </c>
      <c r="N65" t="s">
        <v>43</v>
      </c>
      <c r="O65" t="s">
        <v>71</v>
      </c>
      <c r="P65" t="s">
        <v>45</v>
      </c>
      <c r="Q65" t="s">
        <v>46</v>
      </c>
      <c r="R65" t="s">
        <v>119</v>
      </c>
      <c r="S65" t="s">
        <v>122</v>
      </c>
      <c r="T65" t="s">
        <v>763</v>
      </c>
      <c r="U65" t="s">
        <v>73</v>
      </c>
      <c r="V65" t="s">
        <v>77</v>
      </c>
      <c r="W65" t="s">
        <v>76</v>
      </c>
      <c r="X65">
        <v>25</v>
      </c>
      <c r="Y65" t="s">
        <v>52</v>
      </c>
      <c r="Z65" t="s">
        <v>203</v>
      </c>
      <c r="AA65" t="s">
        <v>54</v>
      </c>
      <c r="AB65" t="s">
        <v>11</v>
      </c>
      <c r="AC65" t="s">
        <v>86</v>
      </c>
      <c r="AD65" t="s">
        <v>56</v>
      </c>
      <c r="AE65" t="s">
        <v>54</v>
      </c>
      <c r="AF65" t="s">
        <v>48</v>
      </c>
      <c r="AG65" t="s">
        <v>89</v>
      </c>
      <c r="AH65">
        <v>25</v>
      </c>
      <c r="AI65" t="s">
        <v>52</v>
      </c>
      <c r="AJ65" t="s">
        <v>51</v>
      </c>
      <c r="AK65" t="s">
        <v>50</v>
      </c>
      <c r="AL65" t="s">
        <v>54</v>
      </c>
      <c r="AM65" t="s">
        <v>11</v>
      </c>
      <c r="AN65" t="s">
        <v>61</v>
      </c>
      <c r="AO65" t="s">
        <v>62</v>
      </c>
      <c r="AP65" t="s">
        <v>764</v>
      </c>
      <c r="AQ65" t="s">
        <v>63</v>
      </c>
      <c r="AR65">
        <v>0</v>
      </c>
      <c r="AS65">
        <v>0</v>
      </c>
      <c r="AT65">
        <v>1</v>
      </c>
      <c r="AU65">
        <v>0</v>
      </c>
      <c r="AV65" t="s">
        <v>11</v>
      </c>
      <c r="AW65">
        <v>12</v>
      </c>
      <c r="AX65" t="s">
        <v>64</v>
      </c>
      <c r="AY65">
        <v>1</v>
      </c>
      <c r="AZ65" t="s">
        <v>90</v>
      </c>
      <c r="BA65">
        <v>41.491439999999898</v>
      </c>
      <c r="BB65">
        <v>-81.707310000000007</v>
      </c>
      <c r="BC65">
        <v>2011</v>
      </c>
      <c r="BD65">
        <v>7</v>
      </c>
      <c r="BE65">
        <v>7269</v>
      </c>
      <c r="BF65">
        <v>99</v>
      </c>
      <c r="BG65">
        <v>390351036024</v>
      </c>
      <c r="BH65">
        <v>1785</v>
      </c>
      <c r="BI65">
        <v>402431</v>
      </c>
      <c r="BJ65">
        <v>810</v>
      </c>
      <c r="BK65">
        <v>516</v>
      </c>
      <c r="BL65">
        <v>294</v>
      </c>
      <c r="BM65">
        <v>55.299999999999898</v>
      </c>
      <c r="BN65">
        <v>12</v>
      </c>
      <c r="BO65">
        <v>6</v>
      </c>
      <c r="BP65">
        <v>6</v>
      </c>
      <c r="BQ65">
        <v>4</v>
      </c>
      <c r="BR65">
        <v>22</v>
      </c>
      <c r="BS65">
        <v>0</v>
      </c>
      <c r="BT65">
        <v>4</v>
      </c>
      <c r="BU65">
        <v>0</v>
      </c>
      <c r="BV65">
        <v>31</v>
      </c>
      <c r="BW65">
        <v>2</v>
      </c>
      <c r="BX65">
        <v>13</v>
      </c>
      <c r="BY65">
        <v>15</v>
      </c>
      <c r="BZ65">
        <v>98</v>
      </c>
      <c r="CA65">
        <v>175</v>
      </c>
      <c r="CB65">
        <v>291</v>
      </c>
      <c r="CC65">
        <v>23</v>
      </c>
      <c r="CD65">
        <v>12</v>
      </c>
      <c r="CE65">
        <v>72</v>
      </c>
      <c r="CF65">
        <v>24</v>
      </c>
      <c r="CG65">
        <v>0</v>
      </c>
      <c r="CH65">
        <v>0</v>
      </c>
      <c r="CI65">
        <v>0</v>
      </c>
      <c r="CJ65">
        <v>0</v>
      </c>
      <c r="CK65">
        <v>28</v>
      </c>
      <c r="CL65">
        <v>96</v>
      </c>
      <c r="CM65">
        <v>484</v>
      </c>
      <c r="CN65">
        <v>276</v>
      </c>
      <c r="CO65">
        <v>18</v>
      </c>
      <c r="CP65">
        <v>0</v>
      </c>
      <c r="CQ65">
        <v>0</v>
      </c>
      <c r="CR65">
        <v>0</v>
      </c>
      <c r="CS65">
        <v>32</v>
      </c>
      <c r="CT65">
        <v>0</v>
      </c>
      <c r="CU65">
        <v>756</v>
      </c>
      <c r="CV65">
        <v>273</v>
      </c>
      <c r="CW65">
        <v>196</v>
      </c>
      <c r="CX65">
        <v>20</v>
      </c>
      <c r="CY65">
        <v>36</v>
      </c>
      <c r="CZ65">
        <v>91</v>
      </c>
      <c r="DA65">
        <v>55</v>
      </c>
      <c r="DB65">
        <v>67</v>
      </c>
      <c r="DC65">
        <v>0</v>
      </c>
      <c r="DD65">
        <v>18</v>
      </c>
      <c r="DE65">
        <v>0</v>
      </c>
      <c r="DF65">
        <v>8804</v>
      </c>
      <c r="DG65">
        <v>1.24</v>
      </c>
      <c r="DH65">
        <v>566</v>
      </c>
      <c r="DI65">
        <v>793</v>
      </c>
      <c r="DJ65">
        <v>653</v>
      </c>
      <c r="DK65">
        <v>140</v>
      </c>
      <c r="DL65">
        <v>17</v>
      </c>
      <c r="DM65">
        <f t="shared" si="0"/>
        <v>1</v>
      </c>
      <c r="DN65">
        <f t="shared" si="1"/>
        <v>0</v>
      </c>
      <c r="DO65">
        <f t="shared" si="2"/>
        <v>0</v>
      </c>
      <c r="DP65">
        <f t="shared" si="3"/>
        <v>0</v>
      </c>
      <c r="DQ65">
        <f t="shared" si="4"/>
        <v>0</v>
      </c>
      <c r="DR65">
        <f t="shared" si="5"/>
        <v>1</v>
      </c>
      <c r="DS65">
        <f t="shared" si="6"/>
        <v>1</v>
      </c>
      <c r="DT65">
        <f t="shared" si="7"/>
        <v>0</v>
      </c>
      <c r="DU65">
        <f t="shared" si="8"/>
        <v>0</v>
      </c>
      <c r="DV65">
        <f t="shared" si="9"/>
        <v>0</v>
      </c>
      <c r="DW65">
        <f t="shared" si="10"/>
        <v>0</v>
      </c>
    </row>
    <row r="66" spans="1:127" x14ac:dyDescent="0.25">
      <c r="A66">
        <v>20118108657</v>
      </c>
      <c r="B66">
        <v>8210</v>
      </c>
      <c r="C66" t="s">
        <v>65</v>
      </c>
      <c r="D66">
        <v>6.09</v>
      </c>
      <c r="E66">
        <v>20110715</v>
      </c>
      <c r="F66" t="s">
        <v>66</v>
      </c>
      <c r="G66" t="s">
        <v>262</v>
      </c>
      <c r="H66">
        <v>0</v>
      </c>
      <c r="I66" t="s">
        <v>125</v>
      </c>
      <c r="J66">
        <v>23</v>
      </c>
      <c r="K66" t="s">
        <v>68</v>
      </c>
      <c r="L66" t="s">
        <v>69</v>
      </c>
      <c r="M66" t="s">
        <v>11</v>
      </c>
      <c r="N66" t="s">
        <v>43</v>
      </c>
      <c r="O66" t="s">
        <v>71</v>
      </c>
      <c r="P66" t="s">
        <v>45</v>
      </c>
      <c r="Q66" t="s">
        <v>72</v>
      </c>
      <c r="R66" t="s">
        <v>179</v>
      </c>
      <c r="S66" t="s">
        <v>88</v>
      </c>
      <c r="T66" t="s">
        <v>765</v>
      </c>
      <c r="U66" t="s">
        <v>150</v>
      </c>
      <c r="V66" t="s">
        <v>50</v>
      </c>
      <c r="W66" t="s">
        <v>76</v>
      </c>
      <c r="X66">
        <v>0</v>
      </c>
      <c r="Y66" t="s">
        <v>11</v>
      </c>
      <c r="Z66" t="s">
        <v>190</v>
      </c>
      <c r="AA66">
        <v>0</v>
      </c>
      <c r="AB66" t="s">
        <v>11</v>
      </c>
      <c r="AC66" t="s">
        <v>263</v>
      </c>
      <c r="AD66" t="s">
        <v>56</v>
      </c>
      <c r="AE66" t="s">
        <v>47</v>
      </c>
      <c r="AF66" t="s">
        <v>47</v>
      </c>
      <c r="AG66" t="s">
        <v>73</v>
      </c>
      <c r="AH66">
        <v>14</v>
      </c>
      <c r="AI66" t="s">
        <v>60</v>
      </c>
      <c r="AJ66" t="s">
        <v>50</v>
      </c>
      <c r="AK66" t="s">
        <v>77</v>
      </c>
      <c r="AL66" t="s">
        <v>54</v>
      </c>
      <c r="AM66" t="s">
        <v>11</v>
      </c>
      <c r="AN66" t="s">
        <v>61</v>
      </c>
      <c r="AO66" t="s">
        <v>62</v>
      </c>
      <c r="AP66" t="s">
        <v>766</v>
      </c>
      <c r="AQ66" t="s">
        <v>63</v>
      </c>
      <c r="AR66">
        <v>0</v>
      </c>
      <c r="AS66">
        <v>0</v>
      </c>
      <c r="AT66">
        <v>0</v>
      </c>
      <c r="AU66">
        <v>1</v>
      </c>
      <c r="AV66" t="s">
        <v>11</v>
      </c>
      <c r="AW66">
        <v>12</v>
      </c>
      <c r="AX66" t="s">
        <v>64</v>
      </c>
      <c r="AY66">
        <v>1</v>
      </c>
      <c r="AZ66" t="s">
        <v>90</v>
      </c>
      <c r="BA66">
        <v>41.484597999999899</v>
      </c>
      <c r="BB66">
        <v>-81.728307999999899</v>
      </c>
      <c r="BC66">
        <v>2011</v>
      </c>
      <c r="BD66">
        <v>7</v>
      </c>
      <c r="BE66">
        <v>7274</v>
      </c>
      <c r="BF66">
        <v>94</v>
      </c>
      <c r="BG66">
        <v>390351031001</v>
      </c>
      <c r="BH66">
        <v>1749</v>
      </c>
      <c r="BI66">
        <v>669059</v>
      </c>
      <c r="BJ66">
        <v>1176</v>
      </c>
      <c r="BK66">
        <v>700</v>
      </c>
      <c r="BL66">
        <v>476</v>
      </c>
      <c r="BM66">
        <v>28.3</v>
      </c>
      <c r="BN66">
        <v>97</v>
      </c>
      <c r="BO66">
        <v>90</v>
      </c>
      <c r="BP66">
        <v>40</v>
      </c>
      <c r="BQ66">
        <v>32</v>
      </c>
      <c r="BR66">
        <v>35</v>
      </c>
      <c r="BS66">
        <v>16</v>
      </c>
      <c r="BT66">
        <v>71</v>
      </c>
      <c r="BU66">
        <v>103</v>
      </c>
      <c r="BV66">
        <v>156</v>
      </c>
      <c r="BW66">
        <v>51</v>
      </c>
      <c r="BX66">
        <v>66</v>
      </c>
      <c r="BY66">
        <v>76</v>
      </c>
      <c r="BZ66">
        <v>68</v>
      </c>
      <c r="CA66">
        <v>40</v>
      </c>
      <c r="CB66">
        <v>100</v>
      </c>
      <c r="CC66">
        <v>26</v>
      </c>
      <c r="CD66">
        <v>24</v>
      </c>
      <c r="CE66">
        <v>48</v>
      </c>
      <c r="CF66">
        <v>0</v>
      </c>
      <c r="CG66">
        <v>0</v>
      </c>
      <c r="CH66">
        <v>31</v>
      </c>
      <c r="CI66">
        <v>4</v>
      </c>
      <c r="CJ66">
        <v>2</v>
      </c>
      <c r="CK66">
        <v>259</v>
      </c>
      <c r="CL66">
        <v>85</v>
      </c>
      <c r="CM66">
        <v>138</v>
      </c>
      <c r="CN66">
        <v>970</v>
      </c>
      <c r="CO66">
        <v>0</v>
      </c>
      <c r="CP66">
        <v>10</v>
      </c>
      <c r="CQ66">
        <v>12</v>
      </c>
      <c r="CR66">
        <v>30</v>
      </c>
      <c r="CS66">
        <v>16</v>
      </c>
      <c r="CT66">
        <v>292</v>
      </c>
      <c r="CU66">
        <v>692</v>
      </c>
      <c r="CV66">
        <v>108</v>
      </c>
      <c r="CW66">
        <v>144</v>
      </c>
      <c r="CX66">
        <v>35</v>
      </c>
      <c r="CY66">
        <v>59</v>
      </c>
      <c r="CZ66">
        <v>171</v>
      </c>
      <c r="DA66">
        <v>36</v>
      </c>
      <c r="DB66">
        <v>68</v>
      </c>
      <c r="DC66">
        <v>54</v>
      </c>
      <c r="DD66">
        <v>13</v>
      </c>
      <c r="DE66">
        <v>4</v>
      </c>
      <c r="DF66">
        <v>33661</v>
      </c>
      <c r="DG66">
        <v>2.36</v>
      </c>
      <c r="DH66">
        <v>66</v>
      </c>
      <c r="DI66">
        <v>584</v>
      </c>
      <c r="DJ66">
        <v>499</v>
      </c>
      <c r="DK66">
        <v>85</v>
      </c>
      <c r="DL66">
        <v>207</v>
      </c>
      <c r="DM66">
        <f t="shared" si="0"/>
        <v>1</v>
      </c>
      <c r="DN66">
        <f t="shared" si="1"/>
        <v>0</v>
      </c>
      <c r="DO66">
        <f t="shared" si="2"/>
        <v>0</v>
      </c>
      <c r="DP66">
        <f t="shared" si="3"/>
        <v>0</v>
      </c>
      <c r="DQ66">
        <f t="shared" si="4"/>
        <v>0</v>
      </c>
      <c r="DR66">
        <f t="shared" si="5"/>
        <v>1</v>
      </c>
      <c r="DS66">
        <f t="shared" si="6"/>
        <v>1</v>
      </c>
      <c r="DT66">
        <f t="shared" si="7"/>
        <v>0</v>
      </c>
      <c r="DU66">
        <f t="shared" si="8"/>
        <v>0</v>
      </c>
      <c r="DV66">
        <f t="shared" si="9"/>
        <v>0</v>
      </c>
      <c r="DW66">
        <f t="shared" si="10"/>
        <v>0</v>
      </c>
    </row>
    <row r="67" spans="1:127" x14ac:dyDescent="0.25">
      <c r="A67">
        <v>20154015022</v>
      </c>
      <c r="B67">
        <v>5927</v>
      </c>
      <c r="C67" t="s">
        <v>154</v>
      </c>
      <c r="D67">
        <v>2.1800000000000002</v>
      </c>
      <c r="E67">
        <v>20150428</v>
      </c>
      <c r="F67" t="s">
        <v>155</v>
      </c>
      <c r="G67" t="s">
        <v>642</v>
      </c>
      <c r="H67">
        <v>0</v>
      </c>
      <c r="I67" t="s">
        <v>115</v>
      </c>
      <c r="J67">
        <v>16</v>
      </c>
      <c r="K67" t="s">
        <v>41</v>
      </c>
      <c r="L67" t="s">
        <v>69</v>
      </c>
      <c r="M67" t="s">
        <v>11</v>
      </c>
      <c r="N67" t="s">
        <v>43</v>
      </c>
      <c r="O67" t="s">
        <v>71</v>
      </c>
      <c r="P67" t="s">
        <v>45</v>
      </c>
      <c r="Q67" t="s">
        <v>94</v>
      </c>
      <c r="R67" t="s">
        <v>195</v>
      </c>
      <c r="S67" t="s">
        <v>98</v>
      </c>
      <c r="T67" t="s">
        <v>767</v>
      </c>
      <c r="U67" t="s">
        <v>73</v>
      </c>
      <c r="V67" t="s">
        <v>238</v>
      </c>
      <c r="W67" t="s">
        <v>76</v>
      </c>
      <c r="X67">
        <v>15</v>
      </c>
      <c r="Y67" t="s">
        <v>60</v>
      </c>
      <c r="Z67" t="s">
        <v>85</v>
      </c>
      <c r="AA67" t="s">
        <v>54</v>
      </c>
      <c r="AB67" t="s">
        <v>11</v>
      </c>
      <c r="AC67" t="s">
        <v>75</v>
      </c>
      <c r="AD67" t="s">
        <v>97</v>
      </c>
      <c r="AE67" t="s">
        <v>54</v>
      </c>
      <c r="AF67" t="s">
        <v>88</v>
      </c>
      <c r="AG67" t="s">
        <v>89</v>
      </c>
      <c r="AH67">
        <v>32</v>
      </c>
      <c r="AI67" t="s">
        <v>52</v>
      </c>
      <c r="AJ67" t="s">
        <v>50</v>
      </c>
      <c r="AK67" t="s">
        <v>47</v>
      </c>
      <c r="AL67" t="s">
        <v>54</v>
      </c>
      <c r="AM67" t="s">
        <v>11</v>
      </c>
      <c r="AN67" t="s">
        <v>61</v>
      </c>
      <c r="AO67" t="s">
        <v>62</v>
      </c>
      <c r="AP67" t="s">
        <v>768</v>
      </c>
      <c r="AQ67" t="s">
        <v>63</v>
      </c>
      <c r="AR67">
        <v>0</v>
      </c>
      <c r="AS67">
        <v>0</v>
      </c>
      <c r="AT67">
        <v>0</v>
      </c>
      <c r="AU67">
        <v>1</v>
      </c>
      <c r="AV67" t="s">
        <v>11</v>
      </c>
      <c r="AW67">
        <v>12</v>
      </c>
      <c r="AX67" t="s">
        <v>64</v>
      </c>
      <c r="AY67">
        <v>1</v>
      </c>
      <c r="AZ67" t="s">
        <v>1</v>
      </c>
      <c r="BA67">
        <v>41.469839999999898</v>
      </c>
      <c r="BB67">
        <v>-81.704409999999896</v>
      </c>
      <c r="BC67">
        <v>2015</v>
      </c>
      <c r="BD67">
        <v>4</v>
      </c>
      <c r="BE67">
        <v>7315</v>
      </c>
      <c r="BF67">
        <v>92</v>
      </c>
      <c r="BG67">
        <v>390351029001</v>
      </c>
      <c r="BH67">
        <v>1817</v>
      </c>
      <c r="BI67">
        <v>273125</v>
      </c>
      <c r="BJ67">
        <v>759</v>
      </c>
      <c r="BK67">
        <v>429</v>
      </c>
      <c r="BL67">
        <v>330</v>
      </c>
      <c r="BM67">
        <v>36.200000000000003</v>
      </c>
      <c r="BN67">
        <v>49</v>
      </c>
      <c r="BO67">
        <v>84</v>
      </c>
      <c r="BP67">
        <v>16</v>
      </c>
      <c r="BQ67">
        <v>45</v>
      </c>
      <c r="BR67">
        <v>14</v>
      </c>
      <c r="BS67">
        <v>9</v>
      </c>
      <c r="BT67">
        <v>9</v>
      </c>
      <c r="BU67">
        <v>18</v>
      </c>
      <c r="BV67">
        <v>83</v>
      </c>
      <c r="BW67">
        <v>36</v>
      </c>
      <c r="BX67">
        <v>62</v>
      </c>
      <c r="BY67">
        <v>66</v>
      </c>
      <c r="BZ67">
        <v>39</v>
      </c>
      <c r="CA67">
        <v>86</v>
      </c>
      <c r="CB67">
        <v>23</v>
      </c>
      <c r="CC67">
        <v>0</v>
      </c>
      <c r="CD67">
        <v>29</v>
      </c>
      <c r="CE67">
        <v>0</v>
      </c>
      <c r="CF67">
        <v>8</v>
      </c>
      <c r="CG67">
        <v>26</v>
      </c>
      <c r="CH67">
        <v>23</v>
      </c>
      <c r="CI67">
        <v>18</v>
      </c>
      <c r="CJ67">
        <v>16</v>
      </c>
      <c r="CK67">
        <v>194</v>
      </c>
      <c r="CL67">
        <v>91</v>
      </c>
      <c r="CM67">
        <v>119</v>
      </c>
      <c r="CN67">
        <v>489</v>
      </c>
      <c r="CO67">
        <v>0</v>
      </c>
      <c r="CP67">
        <v>49</v>
      </c>
      <c r="CQ67">
        <v>0</v>
      </c>
      <c r="CR67">
        <v>0</v>
      </c>
      <c r="CS67">
        <v>102</v>
      </c>
      <c r="CT67">
        <v>277</v>
      </c>
      <c r="CU67">
        <v>515</v>
      </c>
      <c r="CV67">
        <v>205</v>
      </c>
      <c r="CW67">
        <v>147</v>
      </c>
      <c r="CX67">
        <v>16</v>
      </c>
      <c r="CY67">
        <v>52</v>
      </c>
      <c r="CZ67">
        <v>59</v>
      </c>
      <c r="DA67">
        <v>14</v>
      </c>
      <c r="DB67">
        <v>18</v>
      </c>
      <c r="DC67">
        <v>4</v>
      </c>
      <c r="DD67">
        <v>0</v>
      </c>
      <c r="DE67">
        <v>0</v>
      </c>
      <c r="DF67">
        <v>25550</v>
      </c>
      <c r="DG67">
        <v>2.48</v>
      </c>
      <c r="DH67">
        <v>86</v>
      </c>
      <c r="DI67">
        <v>372</v>
      </c>
      <c r="DJ67">
        <v>306</v>
      </c>
      <c r="DK67">
        <v>66</v>
      </c>
      <c r="DL67">
        <v>81</v>
      </c>
      <c r="DM67">
        <f t="shared" si="0"/>
        <v>0</v>
      </c>
      <c r="DN67">
        <f t="shared" si="1"/>
        <v>0</v>
      </c>
      <c r="DO67">
        <f t="shared" si="2"/>
        <v>0</v>
      </c>
      <c r="DP67">
        <f t="shared" si="3"/>
        <v>0</v>
      </c>
      <c r="DQ67">
        <f t="shared" si="4"/>
        <v>1</v>
      </c>
      <c r="DR67">
        <f t="shared" si="5"/>
        <v>1</v>
      </c>
      <c r="DS67">
        <f t="shared" si="6"/>
        <v>0</v>
      </c>
      <c r="DT67">
        <f t="shared" si="7"/>
        <v>0</v>
      </c>
      <c r="DU67">
        <f t="shared" si="8"/>
        <v>0</v>
      </c>
      <c r="DV67">
        <f t="shared" si="9"/>
        <v>0</v>
      </c>
      <c r="DW67">
        <f t="shared" si="10"/>
        <v>1</v>
      </c>
    </row>
    <row r="68" spans="1:127" x14ac:dyDescent="0.25">
      <c r="A68">
        <v>20154016484</v>
      </c>
      <c r="B68">
        <v>6572</v>
      </c>
      <c r="C68" t="s">
        <v>65</v>
      </c>
      <c r="D68">
        <v>5.8</v>
      </c>
      <c r="E68">
        <v>20150513</v>
      </c>
      <c r="F68" t="s">
        <v>66</v>
      </c>
      <c r="G68">
        <v>70</v>
      </c>
      <c r="H68">
        <v>0</v>
      </c>
      <c r="I68" t="s">
        <v>82</v>
      </c>
      <c r="J68">
        <v>10</v>
      </c>
      <c r="K68" t="s">
        <v>41</v>
      </c>
      <c r="L68" t="s">
        <v>69</v>
      </c>
      <c r="M68" t="s">
        <v>11</v>
      </c>
      <c r="N68" t="s">
        <v>43</v>
      </c>
      <c r="O68" t="s">
        <v>44</v>
      </c>
      <c r="P68" t="s">
        <v>45</v>
      </c>
      <c r="Q68" t="s">
        <v>94</v>
      </c>
      <c r="R68" t="s">
        <v>95</v>
      </c>
      <c r="S68" t="s">
        <v>96</v>
      </c>
      <c r="T68" t="s">
        <v>769</v>
      </c>
      <c r="U68" t="s">
        <v>129</v>
      </c>
      <c r="V68" t="s">
        <v>77</v>
      </c>
      <c r="W68" t="s">
        <v>50</v>
      </c>
      <c r="X68">
        <v>38</v>
      </c>
      <c r="Y68" t="s">
        <v>60</v>
      </c>
      <c r="Z68" t="s">
        <v>74</v>
      </c>
      <c r="AA68" t="s">
        <v>54</v>
      </c>
      <c r="AB68" t="s">
        <v>11</v>
      </c>
      <c r="AC68" t="s">
        <v>86</v>
      </c>
      <c r="AD68" t="s">
        <v>56</v>
      </c>
      <c r="AE68" t="s">
        <v>54</v>
      </c>
      <c r="AF68" t="s">
        <v>122</v>
      </c>
      <c r="AG68" t="s">
        <v>73</v>
      </c>
      <c r="AH68">
        <v>31</v>
      </c>
      <c r="AI68" t="s">
        <v>52</v>
      </c>
      <c r="AJ68" t="s">
        <v>76</v>
      </c>
      <c r="AK68" t="s">
        <v>77</v>
      </c>
      <c r="AL68" t="s">
        <v>54</v>
      </c>
      <c r="AM68" t="s">
        <v>11</v>
      </c>
      <c r="AN68" t="s">
        <v>61</v>
      </c>
      <c r="AO68" t="s">
        <v>62</v>
      </c>
      <c r="AP68" t="s">
        <v>770</v>
      </c>
      <c r="AQ68" t="s">
        <v>63</v>
      </c>
      <c r="AR68">
        <v>0</v>
      </c>
      <c r="AS68">
        <v>0</v>
      </c>
      <c r="AT68">
        <v>0</v>
      </c>
      <c r="AU68">
        <v>1</v>
      </c>
      <c r="AV68" t="s">
        <v>174</v>
      </c>
      <c r="AW68">
        <v>12</v>
      </c>
      <c r="AX68" t="s">
        <v>64</v>
      </c>
      <c r="AY68">
        <v>1</v>
      </c>
      <c r="AZ68" t="s">
        <v>1</v>
      </c>
      <c r="BA68">
        <v>41.483206000000003</v>
      </c>
      <c r="BB68">
        <v>-81.733461000000005</v>
      </c>
      <c r="BC68">
        <v>2015</v>
      </c>
      <c r="BD68">
        <v>5</v>
      </c>
      <c r="BE68">
        <v>7372</v>
      </c>
      <c r="BF68">
        <v>61</v>
      </c>
      <c r="BG68">
        <v>390351012001</v>
      </c>
      <c r="BH68">
        <v>1592</v>
      </c>
      <c r="BI68">
        <v>949879</v>
      </c>
      <c r="BJ68">
        <v>1304</v>
      </c>
      <c r="BK68">
        <v>639</v>
      </c>
      <c r="BL68">
        <v>665</v>
      </c>
      <c r="BM68">
        <v>32.1</v>
      </c>
      <c r="BN68">
        <v>174</v>
      </c>
      <c r="BO68">
        <v>64</v>
      </c>
      <c r="BP68">
        <v>62</v>
      </c>
      <c r="BQ68">
        <v>49</v>
      </c>
      <c r="BR68">
        <v>0</v>
      </c>
      <c r="BS68">
        <v>3</v>
      </c>
      <c r="BT68">
        <v>15</v>
      </c>
      <c r="BU68">
        <v>22</v>
      </c>
      <c r="BV68">
        <v>91</v>
      </c>
      <c r="BW68">
        <v>342</v>
      </c>
      <c r="BX68">
        <v>26</v>
      </c>
      <c r="BY68">
        <v>61</v>
      </c>
      <c r="BZ68">
        <v>51</v>
      </c>
      <c r="CA68">
        <v>93</v>
      </c>
      <c r="CB68">
        <v>48</v>
      </c>
      <c r="CC68">
        <v>47</v>
      </c>
      <c r="CD68">
        <v>53</v>
      </c>
      <c r="CE68">
        <v>8</v>
      </c>
      <c r="CF68">
        <v>15</v>
      </c>
      <c r="CG68">
        <v>24</v>
      </c>
      <c r="CH68">
        <v>44</v>
      </c>
      <c r="CI68">
        <v>6</v>
      </c>
      <c r="CJ68">
        <v>6</v>
      </c>
      <c r="CK68">
        <v>349</v>
      </c>
      <c r="CL68">
        <v>103</v>
      </c>
      <c r="CM68">
        <v>193</v>
      </c>
      <c r="CN68">
        <v>1028</v>
      </c>
      <c r="CO68">
        <v>0</v>
      </c>
      <c r="CP68">
        <v>0</v>
      </c>
      <c r="CQ68">
        <v>0</v>
      </c>
      <c r="CR68">
        <v>52</v>
      </c>
      <c r="CS68">
        <v>31</v>
      </c>
      <c r="CT68">
        <v>249</v>
      </c>
      <c r="CU68">
        <v>915</v>
      </c>
      <c r="CV68">
        <v>156</v>
      </c>
      <c r="CW68">
        <v>201</v>
      </c>
      <c r="CX68">
        <v>69</v>
      </c>
      <c r="CY68">
        <v>57</v>
      </c>
      <c r="CZ68">
        <v>120</v>
      </c>
      <c r="DA68">
        <v>48</v>
      </c>
      <c r="DB68">
        <v>133</v>
      </c>
      <c r="DC68">
        <v>96</v>
      </c>
      <c r="DD68">
        <v>18</v>
      </c>
      <c r="DE68">
        <v>17</v>
      </c>
      <c r="DF68">
        <v>21276</v>
      </c>
      <c r="DG68">
        <v>1.93</v>
      </c>
      <c r="DH68">
        <v>241</v>
      </c>
      <c r="DI68">
        <v>828</v>
      </c>
      <c r="DJ68">
        <v>676</v>
      </c>
      <c r="DK68">
        <v>152</v>
      </c>
      <c r="DL68">
        <v>213</v>
      </c>
      <c r="DM68">
        <f t="shared" si="0"/>
        <v>0</v>
      </c>
      <c r="DN68">
        <f t="shared" si="1"/>
        <v>0</v>
      </c>
      <c r="DO68">
        <f t="shared" si="2"/>
        <v>0</v>
      </c>
      <c r="DP68">
        <f t="shared" si="3"/>
        <v>0</v>
      </c>
      <c r="DQ68">
        <f t="shared" si="4"/>
        <v>1</v>
      </c>
      <c r="DR68">
        <f t="shared" si="5"/>
        <v>1</v>
      </c>
      <c r="DS68">
        <f t="shared" si="6"/>
        <v>0</v>
      </c>
      <c r="DT68">
        <f t="shared" si="7"/>
        <v>0</v>
      </c>
      <c r="DU68">
        <f t="shared" si="8"/>
        <v>0</v>
      </c>
      <c r="DV68">
        <f t="shared" si="9"/>
        <v>0</v>
      </c>
      <c r="DW68">
        <f t="shared" si="10"/>
        <v>1</v>
      </c>
    </row>
    <row r="69" spans="1:127" x14ac:dyDescent="0.25">
      <c r="A69">
        <v>20154029595</v>
      </c>
      <c r="B69">
        <v>12815</v>
      </c>
      <c r="C69" t="s">
        <v>146</v>
      </c>
      <c r="D69">
        <v>0</v>
      </c>
      <c r="E69">
        <v>20150925</v>
      </c>
      <c r="F69" t="s">
        <v>147</v>
      </c>
      <c r="G69" t="s">
        <v>771</v>
      </c>
      <c r="H69">
        <v>0.01</v>
      </c>
      <c r="I69" t="s">
        <v>125</v>
      </c>
      <c r="J69">
        <v>8</v>
      </c>
      <c r="K69" t="s">
        <v>41</v>
      </c>
      <c r="L69" t="s">
        <v>69</v>
      </c>
      <c r="M69" t="s">
        <v>11</v>
      </c>
      <c r="N69" t="s">
        <v>43</v>
      </c>
      <c r="O69" t="s">
        <v>71</v>
      </c>
      <c r="P69" t="s">
        <v>45</v>
      </c>
      <c r="Q69" t="s">
        <v>72</v>
      </c>
      <c r="R69" t="s">
        <v>54</v>
      </c>
      <c r="S69" t="s">
        <v>222</v>
      </c>
      <c r="T69" t="s">
        <v>772</v>
      </c>
      <c r="U69" t="s">
        <v>129</v>
      </c>
      <c r="V69" t="s">
        <v>77</v>
      </c>
      <c r="W69" t="s">
        <v>76</v>
      </c>
      <c r="X69">
        <v>25</v>
      </c>
      <c r="Y69" t="s">
        <v>60</v>
      </c>
      <c r="Z69" t="s">
        <v>74</v>
      </c>
      <c r="AA69" t="s">
        <v>54</v>
      </c>
      <c r="AB69" t="s">
        <v>11</v>
      </c>
      <c r="AC69" t="s">
        <v>75</v>
      </c>
      <c r="AD69" t="s">
        <v>56</v>
      </c>
      <c r="AE69" t="s">
        <v>47</v>
      </c>
      <c r="AF69" t="s">
        <v>122</v>
      </c>
      <c r="AG69" t="s">
        <v>73</v>
      </c>
      <c r="AH69">
        <v>50</v>
      </c>
      <c r="AI69" t="s">
        <v>60</v>
      </c>
      <c r="AJ69" t="s">
        <v>77</v>
      </c>
      <c r="AK69" t="s">
        <v>76</v>
      </c>
      <c r="AL69" t="s">
        <v>54</v>
      </c>
      <c r="AM69" t="s">
        <v>11</v>
      </c>
      <c r="AN69" t="s">
        <v>61</v>
      </c>
      <c r="AO69" t="s">
        <v>62</v>
      </c>
      <c r="AP69" t="s">
        <v>773</v>
      </c>
      <c r="AQ69" t="s">
        <v>63</v>
      </c>
      <c r="AR69">
        <v>0</v>
      </c>
      <c r="AS69">
        <v>0</v>
      </c>
      <c r="AT69">
        <v>1</v>
      </c>
      <c r="AU69">
        <v>0</v>
      </c>
      <c r="AV69" t="s">
        <v>126</v>
      </c>
      <c r="AW69">
        <v>12</v>
      </c>
      <c r="AX69" t="s">
        <v>64</v>
      </c>
      <c r="AY69">
        <v>1</v>
      </c>
      <c r="AZ69" t="s">
        <v>1</v>
      </c>
      <c r="BA69">
        <v>41.499839999999899</v>
      </c>
      <c r="BB69">
        <v>-81.689239000000001</v>
      </c>
      <c r="BC69">
        <v>2015</v>
      </c>
      <c r="BD69">
        <v>9</v>
      </c>
      <c r="BE69">
        <v>7681</v>
      </c>
      <c r="BF69">
        <v>162</v>
      </c>
      <c r="BG69">
        <v>390351077011</v>
      </c>
      <c r="BH69">
        <v>2142</v>
      </c>
      <c r="BI69">
        <v>1770609</v>
      </c>
      <c r="BJ69">
        <v>1377</v>
      </c>
      <c r="BK69">
        <v>688</v>
      </c>
      <c r="BL69">
        <v>689</v>
      </c>
      <c r="BM69">
        <v>31.1999999999999</v>
      </c>
      <c r="BN69">
        <v>19</v>
      </c>
      <c r="BO69">
        <v>0</v>
      </c>
      <c r="BP69">
        <v>0</v>
      </c>
      <c r="BQ69">
        <v>0</v>
      </c>
      <c r="BR69">
        <v>35</v>
      </c>
      <c r="BS69">
        <v>50</v>
      </c>
      <c r="BT69">
        <v>14</v>
      </c>
      <c r="BU69">
        <v>173</v>
      </c>
      <c r="BV69">
        <v>326</v>
      </c>
      <c r="BW69">
        <v>228</v>
      </c>
      <c r="BX69">
        <v>82</v>
      </c>
      <c r="BY69">
        <v>93</v>
      </c>
      <c r="BZ69">
        <v>60</v>
      </c>
      <c r="CA69">
        <v>93</v>
      </c>
      <c r="CB69">
        <v>168</v>
      </c>
      <c r="CC69">
        <v>7</v>
      </c>
      <c r="CD69">
        <v>19</v>
      </c>
      <c r="CE69">
        <v>10</v>
      </c>
      <c r="CF69">
        <v>0</v>
      </c>
      <c r="CG69">
        <v>0</v>
      </c>
      <c r="CH69">
        <v>0</v>
      </c>
      <c r="CI69">
        <v>0</v>
      </c>
      <c r="CJ69">
        <v>0</v>
      </c>
      <c r="CK69">
        <v>19</v>
      </c>
      <c r="CL69">
        <v>10</v>
      </c>
      <c r="CM69">
        <v>358</v>
      </c>
      <c r="CN69">
        <v>871</v>
      </c>
      <c r="CO69">
        <v>30</v>
      </c>
      <c r="CP69">
        <v>62</v>
      </c>
      <c r="CQ69">
        <v>0</v>
      </c>
      <c r="CR69">
        <v>19</v>
      </c>
      <c r="CS69">
        <v>37</v>
      </c>
      <c r="CT69">
        <v>22</v>
      </c>
      <c r="CU69">
        <v>1086</v>
      </c>
      <c r="CV69">
        <v>130</v>
      </c>
      <c r="CW69">
        <v>154</v>
      </c>
      <c r="CX69">
        <v>40</v>
      </c>
      <c r="CY69">
        <v>40</v>
      </c>
      <c r="CZ69">
        <v>101</v>
      </c>
      <c r="DA69">
        <v>0</v>
      </c>
      <c r="DB69">
        <v>310</v>
      </c>
      <c r="DC69">
        <v>152</v>
      </c>
      <c r="DD69">
        <v>140</v>
      </c>
      <c r="DE69">
        <v>19</v>
      </c>
      <c r="DF69">
        <v>36786</v>
      </c>
      <c r="DG69">
        <v>1.54</v>
      </c>
      <c r="DH69">
        <v>353</v>
      </c>
      <c r="DI69">
        <v>990</v>
      </c>
      <c r="DJ69">
        <v>896</v>
      </c>
      <c r="DK69">
        <v>94</v>
      </c>
      <c r="DL69">
        <v>55</v>
      </c>
      <c r="DM69">
        <f t="shared" si="0"/>
        <v>0</v>
      </c>
      <c r="DN69">
        <f t="shared" si="1"/>
        <v>0</v>
      </c>
      <c r="DO69">
        <f t="shared" si="2"/>
        <v>0</v>
      </c>
      <c r="DP69">
        <f t="shared" si="3"/>
        <v>0</v>
      </c>
      <c r="DQ69">
        <f t="shared" si="4"/>
        <v>1</v>
      </c>
      <c r="DR69">
        <f t="shared" si="5"/>
        <v>1</v>
      </c>
      <c r="DS69">
        <f t="shared" si="6"/>
        <v>0</v>
      </c>
      <c r="DT69">
        <f t="shared" si="7"/>
        <v>0</v>
      </c>
      <c r="DU69">
        <f t="shared" si="8"/>
        <v>0</v>
      </c>
      <c r="DV69">
        <f t="shared" si="9"/>
        <v>0</v>
      </c>
      <c r="DW69">
        <f t="shared" si="10"/>
        <v>1</v>
      </c>
    </row>
    <row r="70" spans="1:127" x14ac:dyDescent="0.25">
      <c r="A70">
        <v>20154029852</v>
      </c>
      <c r="B70">
        <v>14014</v>
      </c>
      <c r="C70" t="s">
        <v>127</v>
      </c>
      <c r="D70">
        <v>15.64</v>
      </c>
      <c r="E70">
        <v>20151015</v>
      </c>
      <c r="F70" t="s">
        <v>128</v>
      </c>
      <c r="G70">
        <v>26</v>
      </c>
      <c r="H70">
        <v>0</v>
      </c>
      <c r="I70" t="s">
        <v>67</v>
      </c>
      <c r="J70">
        <v>15</v>
      </c>
      <c r="K70" t="s">
        <v>41</v>
      </c>
      <c r="L70" t="s">
        <v>69</v>
      </c>
      <c r="M70" t="s">
        <v>11</v>
      </c>
      <c r="N70" t="s">
        <v>43</v>
      </c>
      <c r="O70" t="s">
        <v>71</v>
      </c>
      <c r="P70" t="s">
        <v>45</v>
      </c>
      <c r="Q70" t="s">
        <v>72</v>
      </c>
      <c r="R70" t="s">
        <v>453</v>
      </c>
      <c r="S70" t="s">
        <v>98</v>
      </c>
      <c r="T70" t="s">
        <v>774</v>
      </c>
      <c r="U70" t="s">
        <v>73</v>
      </c>
      <c r="V70" t="s">
        <v>76</v>
      </c>
      <c r="W70" t="s">
        <v>77</v>
      </c>
      <c r="X70">
        <v>41</v>
      </c>
      <c r="Y70" t="s">
        <v>60</v>
      </c>
      <c r="Z70" t="s">
        <v>74</v>
      </c>
      <c r="AA70">
        <v>0</v>
      </c>
      <c r="AB70" t="s">
        <v>11</v>
      </c>
      <c r="AC70" t="s">
        <v>86</v>
      </c>
      <c r="AD70" t="s">
        <v>111</v>
      </c>
      <c r="AE70" t="s">
        <v>54</v>
      </c>
      <c r="AF70" t="s">
        <v>88</v>
      </c>
      <c r="AG70" t="s">
        <v>89</v>
      </c>
      <c r="AH70">
        <v>0</v>
      </c>
      <c r="AI70" t="s">
        <v>60</v>
      </c>
      <c r="AJ70" t="s">
        <v>51</v>
      </c>
      <c r="AK70" t="s">
        <v>76</v>
      </c>
      <c r="AL70" t="s">
        <v>54</v>
      </c>
      <c r="AM70" t="s">
        <v>11</v>
      </c>
      <c r="AN70" t="s">
        <v>61</v>
      </c>
      <c r="AO70" t="s">
        <v>62</v>
      </c>
      <c r="AP70" t="s">
        <v>775</v>
      </c>
      <c r="AQ70" t="s">
        <v>63</v>
      </c>
      <c r="AR70">
        <v>0</v>
      </c>
      <c r="AS70">
        <v>0</v>
      </c>
      <c r="AT70">
        <v>0</v>
      </c>
      <c r="AU70">
        <v>1</v>
      </c>
      <c r="AV70" t="s">
        <v>11</v>
      </c>
      <c r="AW70">
        <v>12</v>
      </c>
      <c r="AX70" t="s">
        <v>64</v>
      </c>
      <c r="AY70">
        <v>1</v>
      </c>
      <c r="AZ70" t="s">
        <v>1</v>
      </c>
      <c r="BA70">
        <v>41.4837449999999</v>
      </c>
      <c r="BB70">
        <v>-81.704352</v>
      </c>
      <c r="BC70">
        <v>2015</v>
      </c>
      <c r="BD70">
        <v>10</v>
      </c>
      <c r="BE70">
        <v>7694</v>
      </c>
      <c r="BF70">
        <v>103</v>
      </c>
      <c r="BG70">
        <v>390351036022</v>
      </c>
      <c r="BH70">
        <v>1784</v>
      </c>
      <c r="BI70">
        <v>245771</v>
      </c>
      <c r="BJ70">
        <v>593</v>
      </c>
      <c r="BK70">
        <v>281</v>
      </c>
      <c r="BL70">
        <v>312</v>
      </c>
      <c r="BM70">
        <v>36.399999999999899</v>
      </c>
      <c r="BN70">
        <v>7</v>
      </c>
      <c r="BO70">
        <v>0</v>
      </c>
      <c r="BP70">
        <v>10</v>
      </c>
      <c r="BQ70">
        <v>33</v>
      </c>
      <c r="BR70">
        <v>12</v>
      </c>
      <c r="BS70">
        <v>0</v>
      </c>
      <c r="BT70">
        <v>20</v>
      </c>
      <c r="BU70">
        <v>26</v>
      </c>
      <c r="BV70">
        <v>59</v>
      </c>
      <c r="BW70">
        <v>108</v>
      </c>
      <c r="BX70">
        <v>54</v>
      </c>
      <c r="BY70">
        <v>62</v>
      </c>
      <c r="BZ70">
        <v>68</v>
      </c>
      <c r="CA70">
        <v>39</v>
      </c>
      <c r="CB70">
        <v>44</v>
      </c>
      <c r="CC70">
        <v>7</v>
      </c>
      <c r="CD70">
        <v>20</v>
      </c>
      <c r="CE70">
        <v>0</v>
      </c>
      <c r="CF70">
        <v>0</v>
      </c>
      <c r="CG70">
        <v>9</v>
      </c>
      <c r="CH70">
        <v>10</v>
      </c>
      <c r="CI70">
        <v>0</v>
      </c>
      <c r="CJ70">
        <v>5</v>
      </c>
      <c r="CK70">
        <v>50</v>
      </c>
      <c r="CL70">
        <v>24</v>
      </c>
      <c r="CM70">
        <v>104</v>
      </c>
      <c r="CN70">
        <v>415</v>
      </c>
      <c r="CO70">
        <v>0</v>
      </c>
      <c r="CP70">
        <v>41</v>
      </c>
      <c r="CQ70">
        <v>0</v>
      </c>
      <c r="CR70">
        <v>22</v>
      </c>
      <c r="CS70">
        <v>11</v>
      </c>
      <c r="CT70">
        <v>54</v>
      </c>
      <c r="CU70">
        <v>485</v>
      </c>
      <c r="CV70">
        <v>42</v>
      </c>
      <c r="CW70">
        <v>62</v>
      </c>
      <c r="CX70">
        <v>0</v>
      </c>
      <c r="CY70">
        <v>23</v>
      </c>
      <c r="CZ70">
        <v>58</v>
      </c>
      <c r="DA70">
        <v>0</v>
      </c>
      <c r="DB70">
        <v>182</v>
      </c>
      <c r="DC70">
        <v>70</v>
      </c>
      <c r="DD70">
        <v>37</v>
      </c>
      <c r="DE70">
        <v>11</v>
      </c>
      <c r="DF70">
        <v>65833</v>
      </c>
      <c r="DG70">
        <v>1.73</v>
      </c>
      <c r="DH70">
        <v>28</v>
      </c>
      <c r="DI70">
        <v>446</v>
      </c>
      <c r="DJ70">
        <v>342</v>
      </c>
      <c r="DK70">
        <v>104</v>
      </c>
      <c r="DL70">
        <v>168</v>
      </c>
      <c r="DM70">
        <f t="shared" ref="DM70:DM133" si="11">IF(BC70=2011,1,0)</f>
        <v>0</v>
      </c>
      <c r="DN70">
        <f t="shared" ref="DN70:DN133" si="12">IF(BC70=2012,1,0)</f>
        <v>0</v>
      </c>
      <c r="DO70">
        <f t="shared" ref="DO70:DO133" si="13">IF(BC70=2013,1,0)</f>
        <v>0</v>
      </c>
      <c r="DP70">
        <f t="shared" ref="DP70:DP133" si="14">IF(BC70=2014,1,0)</f>
        <v>0</v>
      </c>
      <c r="DQ70">
        <f t="shared" ref="DQ70:DQ133" si="15">IF(BC70=2015,1,0)</f>
        <v>1</v>
      </c>
      <c r="DR70">
        <f t="shared" ref="DR70:DR133" si="16">IF(L70="Pedalcycles",1,0)</f>
        <v>1</v>
      </c>
      <c r="DS70">
        <f t="shared" ref="DS70:DS133" si="17">DM70*DR70</f>
        <v>0</v>
      </c>
      <c r="DT70">
        <f t="shared" ref="DT70:DT133" si="18">DN70*DR70</f>
        <v>0</v>
      </c>
      <c r="DU70">
        <f t="shared" ref="DU70:DU133" si="19">DO70*DR70</f>
        <v>0</v>
      </c>
      <c r="DV70">
        <f t="shared" ref="DV70:DV133" si="20">DP70*DR70</f>
        <v>0</v>
      </c>
      <c r="DW70">
        <f t="shared" ref="DW70:DW133" si="21">DQ70*DR70</f>
        <v>1</v>
      </c>
    </row>
    <row r="71" spans="1:127" x14ac:dyDescent="0.25">
      <c r="A71">
        <v>20154030783</v>
      </c>
      <c r="B71">
        <v>14537</v>
      </c>
      <c r="C71" t="s">
        <v>159</v>
      </c>
      <c r="D71">
        <v>13.1099999999999</v>
      </c>
      <c r="E71">
        <v>20151024</v>
      </c>
      <c r="F71" t="s">
        <v>160</v>
      </c>
      <c r="G71" t="s">
        <v>776</v>
      </c>
      <c r="H71">
        <v>0</v>
      </c>
      <c r="I71" t="s">
        <v>102</v>
      </c>
      <c r="J71">
        <v>19</v>
      </c>
      <c r="K71" t="s">
        <v>68</v>
      </c>
      <c r="L71" t="s">
        <v>69</v>
      </c>
      <c r="M71" t="s">
        <v>11</v>
      </c>
      <c r="N71" t="s">
        <v>43</v>
      </c>
      <c r="O71" t="s">
        <v>121</v>
      </c>
      <c r="P71" t="s">
        <v>104</v>
      </c>
      <c r="Q71" t="s">
        <v>46</v>
      </c>
      <c r="R71" t="s">
        <v>191</v>
      </c>
      <c r="S71" t="s">
        <v>122</v>
      </c>
      <c r="T71" t="s">
        <v>777</v>
      </c>
      <c r="U71" t="s">
        <v>73</v>
      </c>
      <c r="V71" t="s">
        <v>50</v>
      </c>
      <c r="W71" t="s">
        <v>51</v>
      </c>
      <c r="X71">
        <v>28</v>
      </c>
      <c r="Y71" t="s">
        <v>60</v>
      </c>
      <c r="Z71" t="s">
        <v>120</v>
      </c>
      <c r="AA71" t="s">
        <v>54</v>
      </c>
      <c r="AB71" t="s">
        <v>11</v>
      </c>
      <c r="AC71" t="s">
        <v>86</v>
      </c>
      <c r="AD71" t="s">
        <v>56</v>
      </c>
      <c r="AE71" t="s">
        <v>163</v>
      </c>
      <c r="AF71" t="s">
        <v>48</v>
      </c>
      <c r="AG71" t="s">
        <v>123</v>
      </c>
      <c r="AH71">
        <v>29</v>
      </c>
      <c r="AI71" t="s">
        <v>60</v>
      </c>
      <c r="AJ71" t="s">
        <v>77</v>
      </c>
      <c r="AK71" t="s">
        <v>76</v>
      </c>
      <c r="AL71" t="s">
        <v>54</v>
      </c>
      <c r="AM71" t="s">
        <v>11</v>
      </c>
      <c r="AN71" t="s">
        <v>61</v>
      </c>
      <c r="AO71" t="s">
        <v>62</v>
      </c>
      <c r="AP71" t="s">
        <v>778</v>
      </c>
      <c r="AQ71" t="s">
        <v>130</v>
      </c>
      <c r="AR71">
        <v>0</v>
      </c>
      <c r="AS71">
        <v>0</v>
      </c>
      <c r="AT71">
        <v>1</v>
      </c>
      <c r="AU71">
        <v>0</v>
      </c>
      <c r="AV71" t="s">
        <v>11</v>
      </c>
      <c r="AW71">
        <v>12</v>
      </c>
      <c r="AX71" t="s">
        <v>64</v>
      </c>
      <c r="AY71">
        <v>1</v>
      </c>
      <c r="AZ71" t="s">
        <v>1</v>
      </c>
      <c r="BA71">
        <v>41.474494</v>
      </c>
      <c r="BB71">
        <v>-81.722900999999894</v>
      </c>
      <c r="BC71">
        <v>2015</v>
      </c>
      <c r="BD71">
        <v>10</v>
      </c>
      <c r="BE71">
        <v>7781</v>
      </c>
      <c r="BF71">
        <v>86</v>
      </c>
      <c r="BG71">
        <v>390351027004</v>
      </c>
      <c r="BH71">
        <v>301</v>
      </c>
      <c r="BI71">
        <v>712348</v>
      </c>
      <c r="BJ71">
        <v>923</v>
      </c>
      <c r="BK71">
        <v>324</v>
      </c>
      <c r="BL71">
        <v>599</v>
      </c>
      <c r="BM71">
        <v>35.5</v>
      </c>
      <c r="BN71">
        <v>27</v>
      </c>
      <c r="BO71">
        <v>51</v>
      </c>
      <c r="BP71">
        <v>89</v>
      </c>
      <c r="BQ71">
        <v>59</v>
      </c>
      <c r="BR71">
        <v>61</v>
      </c>
      <c r="BS71">
        <v>0</v>
      </c>
      <c r="BT71">
        <v>0</v>
      </c>
      <c r="BU71">
        <v>53</v>
      </c>
      <c r="BV71">
        <v>38</v>
      </c>
      <c r="BW71">
        <v>69</v>
      </c>
      <c r="BX71">
        <v>63</v>
      </c>
      <c r="BY71">
        <v>132</v>
      </c>
      <c r="BZ71">
        <v>43</v>
      </c>
      <c r="CA71">
        <v>98</v>
      </c>
      <c r="CB71">
        <v>51</v>
      </c>
      <c r="CC71">
        <v>17</v>
      </c>
      <c r="CD71">
        <v>0</v>
      </c>
      <c r="CE71">
        <v>5</v>
      </c>
      <c r="CF71">
        <v>41</v>
      </c>
      <c r="CG71">
        <v>0</v>
      </c>
      <c r="CH71">
        <v>4</v>
      </c>
      <c r="CI71">
        <v>0</v>
      </c>
      <c r="CJ71">
        <v>22</v>
      </c>
      <c r="CK71">
        <v>226</v>
      </c>
      <c r="CL71">
        <v>72</v>
      </c>
      <c r="CM71">
        <v>98</v>
      </c>
      <c r="CN71">
        <v>737</v>
      </c>
      <c r="CO71">
        <v>0</v>
      </c>
      <c r="CP71">
        <v>15</v>
      </c>
      <c r="CQ71">
        <v>0</v>
      </c>
      <c r="CR71">
        <v>17</v>
      </c>
      <c r="CS71">
        <v>56</v>
      </c>
      <c r="CT71">
        <v>47</v>
      </c>
      <c r="CU71">
        <v>583</v>
      </c>
      <c r="CV71">
        <v>300</v>
      </c>
      <c r="CW71">
        <v>162</v>
      </c>
      <c r="CX71">
        <v>20</v>
      </c>
      <c r="CY71">
        <v>43</v>
      </c>
      <c r="CZ71">
        <v>27</v>
      </c>
      <c r="DA71">
        <v>0</v>
      </c>
      <c r="DB71">
        <v>31</v>
      </c>
      <c r="DC71">
        <v>0</v>
      </c>
      <c r="DD71">
        <v>0</v>
      </c>
      <c r="DE71">
        <v>0</v>
      </c>
      <c r="DF71">
        <v>20985</v>
      </c>
      <c r="DG71">
        <v>3.81</v>
      </c>
      <c r="DH71">
        <v>57</v>
      </c>
      <c r="DI71">
        <v>361</v>
      </c>
      <c r="DJ71">
        <v>242</v>
      </c>
      <c r="DK71">
        <v>119</v>
      </c>
      <c r="DL71">
        <v>79</v>
      </c>
      <c r="DM71">
        <f t="shared" si="11"/>
        <v>0</v>
      </c>
      <c r="DN71">
        <f t="shared" si="12"/>
        <v>0</v>
      </c>
      <c r="DO71">
        <f t="shared" si="13"/>
        <v>0</v>
      </c>
      <c r="DP71">
        <f t="shared" si="14"/>
        <v>0</v>
      </c>
      <c r="DQ71">
        <f t="shared" si="15"/>
        <v>1</v>
      </c>
      <c r="DR71">
        <f t="shared" si="16"/>
        <v>1</v>
      </c>
      <c r="DS71">
        <f t="shared" si="17"/>
        <v>0</v>
      </c>
      <c r="DT71">
        <f t="shared" si="18"/>
        <v>0</v>
      </c>
      <c r="DU71">
        <f t="shared" si="19"/>
        <v>0</v>
      </c>
      <c r="DV71">
        <f t="shared" si="20"/>
        <v>0</v>
      </c>
      <c r="DW71">
        <f t="shared" si="21"/>
        <v>1</v>
      </c>
    </row>
    <row r="72" spans="1:127" x14ac:dyDescent="0.25">
      <c r="A72">
        <v>20154031791</v>
      </c>
      <c r="B72">
        <v>14939</v>
      </c>
      <c r="C72" t="s">
        <v>99</v>
      </c>
      <c r="D72">
        <v>16.6099999999999</v>
      </c>
      <c r="E72">
        <v>20151102</v>
      </c>
      <c r="F72" t="s">
        <v>100</v>
      </c>
      <c r="G72" t="s">
        <v>779</v>
      </c>
      <c r="H72">
        <v>0</v>
      </c>
      <c r="I72" t="s">
        <v>40</v>
      </c>
      <c r="J72">
        <v>21</v>
      </c>
      <c r="K72" t="s">
        <v>68</v>
      </c>
      <c r="L72" t="s">
        <v>69</v>
      </c>
      <c r="M72" t="s">
        <v>11</v>
      </c>
      <c r="N72" t="s">
        <v>70</v>
      </c>
      <c r="O72" t="s">
        <v>71</v>
      </c>
      <c r="P72" t="s">
        <v>45</v>
      </c>
      <c r="Q72" t="s">
        <v>46</v>
      </c>
      <c r="R72" t="s">
        <v>145</v>
      </c>
      <c r="S72" t="s">
        <v>88</v>
      </c>
      <c r="T72" t="s">
        <v>780</v>
      </c>
      <c r="U72" t="s">
        <v>129</v>
      </c>
      <c r="V72" t="s">
        <v>77</v>
      </c>
      <c r="W72" t="s">
        <v>47</v>
      </c>
      <c r="X72">
        <v>18</v>
      </c>
      <c r="Y72" t="s">
        <v>60</v>
      </c>
      <c r="Z72" t="s">
        <v>85</v>
      </c>
      <c r="AA72" t="s">
        <v>54</v>
      </c>
      <c r="AB72" t="s">
        <v>11</v>
      </c>
      <c r="AC72" t="s">
        <v>86</v>
      </c>
      <c r="AD72" t="s">
        <v>56</v>
      </c>
      <c r="AE72" t="s">
        <v>57</v>
      </c>
      <c r="AF72" t="s">
        <v>122</v>
      </c>
      <c r="AG72" t="s">
        <v>73</v>
      </c>
      <c r="AH72">
        <v>53</v>
      </c>
      <c r="AI72" t="s">
        <v>60</v>
      </c>
      <c r="AJ72" t="s">
        <v>50</v>
      </c>
      <c r="AK72" t="s">
        <v>51</v>
      </c>
      <c r="AL72" t="s">
        <v>54</v>
      </c>
      <c r="AM72" t="s">
        <v>11</v>
      </c>
      <c r="AN72" t="s">
        <v>61</v>
      </c>
      <c r="AO72" t="s">
        <v>62</v>
      </c>
      <c r="AP72" t="s">
        <v>781</v>
      </c>
      <c r="AQ72" t="s">
        <v>63</v>
      </c>
      <c r="AR72">
        <v>0</v>
      </c>
      <c r="AS72">
        <v>0</v>
      </c>
      <c r="AT72">
        <v>0</v>
      </c>
      <c r="AU72">
        <v>0</v>
      </c>
      <c r="AV72" t="s">
        <v>11</v>
      </c>
      <c r="AW72">
        <v>12</v>
      </c>
      <c r="AX72" t="s">
        <v>64</v>
      </c>
      <c r="AY72">
        <v>1</v>
      </c>
      <c r="AZ72" t="s">
        <v>1</v>
      </c>
      <c r="BA72">
        <v>41.473629000000003</v>
      </c>
      <c r="BB72">
        <v>-81.699329000000006</v>
      </c>
      <c r="BC72">
        <v>2015</v>
      </c>
      <c r="BD72">
        <v>11</v>
      </c>
      <c r="BE72">
        <v>7843</v>
      </c>
      <c r="BF72">
        <v>1118</v>
      </c>
      <c r="BG72">
        <v>390351041002</v>
      </c>
      <c r="BH72">
        <v>1788</v>
      </c>
      <c r="BI72">
        <v>121610</v>
      </c>
      <c r="BJ72">
        <v>299</v>
      </c>
      <c r="BK72">
        <v>141</v>
      </c>
      <c r="BL72">
        <v>158</v>
      </c>
      <c r="BM72">
        <v>54.7</v>
      </c>
      <c r="BN72">
        <v>0</v>
      </c>
      <c r="BO72">
        <v>0</v>
      </c>
      <c r="BP72">
        <v>0</v>
      </c>
      <c r="BQ72">
        <v>0</v>
      </c>
      <c r="BR72">
        <v>3</v>
      </c>
      <c r="BS72">
        <v>6</v>
      </c>
      <c r="BT72">
        <v>12</v>
      </c>
      <c r="BU72">
        <v>20</v>
      </c>
      <c r="BV72">
        <v>0</v>
      </c>
      <c r="BW72">
        <v>0</v>
      </c>
      <c r="BX72">
        <v>13</v>
      </c>
      <c r="BY72">
        <v>9</v>
      </c>
      <c r="BZ72">
        <v>28</v>
      </c>
      <c r="CA72">
        <v>62</v>
      </c>
      <c r="CB72">
        <v>46</v>
      </c>
      <c r="CC72">
        <v>17</v>
      </c>
      <c r="CD72">
        <v>28</v>
      </c>
      <c r="CE72">
        <v>0</v>
      </c>
      <c r="CF72">
        <v>0</v>
      </c>
      <c r="CG72">
        <v>25</v>
      </c>
      <c r="CH72">
        <v>5</v>
      </c>
      <c r="CI72">
        <v>0</v>
      </c>
      <c r="CJ72">
        <v>25</v>
      </c>
      <c r="CK72">
        <v>0</v>
      </c>
      <c r="CL72">
        <v>55</v>
      </c>
      <c r="CM72">
        <v>31</v>
      </c>
      <c r="CN72">
        <v>260</v>
      </c>
      <c r="CO72">
        <v>3</v>
      </c>
      <c r="CP72">
        <v>0</v>
      </c>
      <c r="CQ72">
        <v>0</v>
      </c>
      <c r="CR72">
        <v>0</v>
      </c>
      <c r="CS72">
        <v>5</v>
      </c>
      <c r="CT72">
        <v>105</v>
      </c>
      <c r="CU72">
        <v>258</v>
      </c>
      <c r="CV72">
        <v>138</v>
      </c>
      <c r="CW72">
        <v>89</v>
      </c>
      <c r="CX72">
        <v>0</v>
      </c>
      <c r="CY72">
        <v>0</v>
      </c>
      <c r="CZ72">
        <v>15</v>
      </c>
      <c r="DA72">
        <v>16</v>
      </c>
      <c r="DB72">
        <v>0</v>
      </c>
      <c r="DC72">
        <v>0</v>
      </c>
      <c r="DD72">
        <v>0</v>
      </c>
      <c r="DE72">
        <v>0</v>
      </c>
      <c r="DF72">
        <v>9107</v>
      </c>
      <c r="DG72">
        <v>1.53</v>
      </c>
      <c r="DH72">
        <v>142</v>
      </c>
      <c r="DI72">
        <v>229</v>
      </c>
      <c r="DJ72">
        <v>196</v>
      </c>
      <c r="DK72">
        <v>33</v>
      </c>
      <c r="DL72">
        <v>52</v>
      </c>
      <c r="DM72">
        <f t="shared" si="11"/>
        <v>0</v>
      </c>
      <c r="DN72">
        <f t="shared" si="12"/>
        <v>0</v>
      </c>
      <c r="DO72">
        <f t="shared" si="13"/>
        <v>0</v>
      </c>
      <c r="DP72">
        <f t="shared" si="14"/>
        <v>0</v>
      </c>
      <c r="DQ72">
        <f t="shared" si="15"/>
        <v>1</v>
      </c>
      <c r="DR72">
        <f t="shared" si="16"/>
        <v>1</v>
      </c>
      <c r="DS72">
        <f t="shared" si="17"/>
        <v>0</v>
      </c>
      <c r="DT72">
        <f t="shared" si="18"/>
        <v>0</v>
      </c>
      <c r="DU72">
        <f t="shared" si="19"/>
        <v>0</v>
      </c>
      <c r="DV72">
        <f t="shared" si="20"/>
        <v>0</v>
      </c>
      <c r="DW72">
        <f t="shared" si="21"/>
        <v>1</v>
      </c>
    </row>
    <row r="73" spans="1:127" x14ac:dyDescent="0.25">
      <c r="A73">
        <v>20154031873</v>
      </c>
      <c r="B73">
        <v>15282</v>
      </c>
      <c r="C73" t="s">
        <v>37</v>
      </c>
      <c r="D73">
        <v>1.53</v>
      </c>
      <c r="E73">
        <v>20151109</v>
      </c>
      <c r="F73" t="s">
        <v>38</v>
      </c>
      <c r="G73">
        <v>9</v>
      </c>
      <c r="H73">
        <v>0.01</v>
      </c>
      <c r="I73" t="s">
        <v>40</v>
      </c>
      <c r="J73">
        <v>10</v>
      </c>
      <c r="K73" t="s">
        <v>41</v>
      </c>
      <c r="L73" t="s">
        <v>69</v>
      </c>
      <c r="M73" t="s">
        <v>11</v>
      </c>
      <c r="N73" t="s">
        <v>43</v>
      </c>
      <c r="O73" t="s">
        <v>71</v>
      </c>
      <c r="P73" t="s">
        <v>45</v>
      </c>
      <c r="Q73" t="s">
        <v>72</v>
      </c>
      <c r="R73" t="s">
        <v>782</v>
      </c>
      <c r="S73" t="s">
        <v>222</v>
      </c>
      <c r="T73" t="s">
        <v>783</v>
      </c>
      <c r="U73" t="s">
        <v>49</v>
      </c>
      <c r="V73" t="s">
        <v>76</v>
      </c>
      <c r="W73" t="s">
        <v>77</v>
      </c>
      <c r="X73">
        <v>38</v>
      </c>
      <c r="Y73" t="s">
        <v>52</v>
      </c>
      <c r="Z73" t="s">
        <v>74</v>
      </c>
      <c r="AA73">
        <v>0</v>
      </c>
      <c r="AB73" t="s">
        <v>11</v>
      </c>
      <c r="AC73" t="s">
        <v>86</v>
      </c>
      <c r="AD73" t="s">
        <v>232</v>
      </c>
      <c r="AE73" t="s">
        <v>54</v>
      </c>
      <c r="AF73" t="s">
        <v>98</v>
      </c>
      <c r="AG73" t="s">
        <v>73</v>
      </c>
      <c r="AH73">
        <v>57</v>
      </c>
      <c r="AI73" t="s">
        <v>60</v>
      </c>
      <c r="AJ73" t="s">
        <v>50</v>
      </c>
      <c r="AK73" t="s">
        <v>51</v>
      </c>
      <c r="AL73" t="s">
        <v>54</v>
      </c>
      <c r="AM73" t="s">
        <v>11</v>
      </c>
      <c r="AN73" t="s">
        <v>61</v>
      </c>
      <c r="AO73" t="s">
        <v>62</v>
      </c>
      <c r="AP73" t="s">
        <v>784</v>
      </c>
      <c r="AQ73" t="s">
        <v>63</v>
      </c>
      <c r="AR73">
        <v>0</v>
      </c>
      <c r="AS73">
        <v>0</v>
      </c>
      <c r="AT73">
        <v>0</v>
      </c>
      <c r="AU73">
        <v>1</v>
      </c>
      <c r="AV73" t="s">
        <v>78</v>
      </c>
      <c r="AW73">
        <v>12</v>
      </c>
      <c r="AX73" t="s">
        <v>64</v>
      </c>
      <c r="AY73">
        <v>1</v>
      </c>
      <c r="AZ73" t="s">
        <v>1</v>
      </c>
      <c r="BA73">
        <v>41.505544</v>
      </c>
      <c r="BB73">
        <v>-81.691519</v>
      </c>
      <c r="BC73">
        <v>2015</v>
      </c>
      <c r="BD73">
        <v>11</v>
      </c>
      <c r="BE73">
        <v>7859</v>
      </c>
      <c r="BF73">
        <v>163</v>
      </c>
      <c r="BG73">
        <v>390351078021</v>
      </c>
      <c r="BH73">
        <v>1904</v>
      </c>
      <c r="BI73">
        <v>417649</v>
      </c>
      <c r="BJ73">
        <v>366</v>
      </c>
      <c r="BK73">
        <v>192</v>
      </c>
      <c r="BL73">
        <v>174</v>
      </c>
      <c r="BM73">
        <v>58.299999999999898</v>
      </c>
      <c r="BN73">
        <v>0</v>
      </c>
      <c r="BO73">
        <v>0</v>
      </c>
      <c r="BP73">
        <v>0</v>
      </c>
      <c r="BQ73">
        <v>0</v>
      </c>
      <c r="BR73">
        <v>0</v>
      </c>
      <c r="BS73">
        <v>21</v>
      </c>
      <c r="BT73">
        <v>0</v>
      </c>
      <c r="BU73">
        <v>0</v>
      </c>
      <c r="BV73">
        <v>19</v>
      </c>
      <c r="BW73">
        <v>31</v>
      </c>
      <c r="BX73">
        <v>0</v>
      </c>
      <c r="BY73">
        <v>0</v>
      </c>
      <c r="BZ73">
        <v>10</v>
      </c>
      <c r="CA73">
        <v>44</v>
      </c>
      <c r="CB73">
        <v>80</v>
      </c>
      <c r="CC73">
        <v>11</v>
      </c>
      <c r="CD73">
        <v>29</v>
      </c>
      <c r="CE73">
        <v>27</v>
      </c>
      <c r="CF73">
        <v>23</v>
      </c>
      <c r="CG73">
        <v>26</v>
      </c>
      <c r="CH73">
        <v>23</v>
      </c>
      <c r="CI73">
        <v>18</v>
      </c>
      <c r="CJ73">
        <v>4</v>
      </c>
      <c r="CK73">
        <v>0</v>
      </c>
      <c r="CL73">
        <v>121</v>
      </c>
      <c r="CM73">
        <v>229</v>
      </c>
      <c r="CN73">
        <v>70</v>
      </c>
      <c r="CO73">
        <v>0</v>
      </c>
      <c r="CP73">
        <v>48</v>
      </c>
      <c r="CQ73">
        <v>0</v>
      </c>
      <c r="CR73">
        <v>0</v>
      </c>
      <c r="CS73">
        <v>19</v>
      </c>
      <c r="CT73">
        <v>0</v>
      </c>
      <c r="CU73">
        <v>345</v>
      </c>
      <c r="CV73">
        <v>77</v>
      </c>
      <c r="CW73">
        <v>153</v>
      </c>
      <c r="CX73">
        <v>10</v>
      </c>
      <c r="CY73">
        <v>0</v>
      </c>
      <c r="CZ73">
        <v>59</v>
      </c>
      <c r="DA73">
        <v>23</v>
      </c>
      <c r="DB73">
        <v>16</v>
      </c>
      <c r="DC73">
        <v>7</v>
      </c>
      <c r="DD73">
        <v>0</v>
      </c>
      <c r="DE73">
        <v>0</v>
      </c>
      <c r="DF73">
        <v>8771</v>
      </c>
      <c r="DG73">
        <v>1.35</v>
      </c>
      <c r="DH73">
        <v>224</v>
      </c>
      <c r="DI73">
        <v>356</v>
      </c>
      <c r="DJ73">
        <v>271</v>
      </c>
      <c r="DK73">
        <v>85</v>
      </c>
      <c r="DL73">
        <v>7</v>
      </c>
      <c r="DM73">
        <f t="shared" si="11"/>
        <v>0</v>
      </c>
      <c r="DN73">
        <f t="shared" si="12"/>
        <v>0</v>
      </c>
      <c r="DO73">
        <f t="shared" si="13"/>
        <v>0</v>
      </c>
      <c r="DP73">
        <f t="shared" si="14"/>
        <v>0</v>
      </c>
      <c r="DQ73">
        <f t="shared" si="15"/>
        <v>1</v>
      </c>
      <c r="DR73">
        <f t="shared" si="16"/>
        <v>1</v>
      </c>
      <c r="DS73">
        <f t="shared" si="17"/>
        <v>0</v>
      </c>
      <c r="DT73">
        <f t="shared" si="18"/>
        <v>0</v>
      </c>
      <c r="DU73">
        <f t="shared" si="19"/>
        <v>0</v>
      </c>
      <c r="DV73">
        <f t="shared" si="20"/>
        <v>0</v>
      </c>
      <c r="DW73">
        <f t="shared" si="21"/>
        <v>1</v>
      </c>
    </row>
    <row r="74" spans="1:127" x14ac:dyDescent="0.25">
      <c r="A74">
        <v>20154036864</v>
      </c>
      <c r="B74">
        <v>16917</v>
      </c>
      <c r="C74" t="s">
        <v>79</v>
      </c>
      <c r="D74">
        <v>0.66</v>
      </c>
      <c r="E74">
        <v>20151215</v>
      </c>
      <c r="F74" t="s">
        <v>80</v>
      </c>
      <c r="G74" t="s">
        <v>785</v>
      </c>
      <c r="H74">
        <v>0</v>
      </c>
      <c r="I74" t="s">
        <v>115</v>
      </c>
      <c r="J74">
        <v>11</v>
      </c>
      <c r="K74" t="s">
        <v>41</v>
      </c>
      <c r="L74" t="s">
        <v>69</v>
      </c>
      <c r="M74" t="s">
        <v>11</v>
      </c>
      <c r="N74" t="s">
        <v>70</v>
      </c>
      <c r="O74" t="s">
        <v>44</v>
      </c>
      <c r="P74" t="s">
        <v>45</v>
      </c>
      <c r="Q74" t="s">
        <v>94</v>
      </c>
      <c r="R74" t="s">
        <v>695</v>
      </c>
      <c r="S74" t="s">
        <v>47</v>
      </c>
      <c r="T74" t="s">
        <v>786</v>
      </c>
      <c r="U74" t="s">
        <v>73</v>
      </c>
      <c r="V74" t="s">
        <v>50</v>
      </c>
      <c r="W74" t="s">
        <v>51</v>
      </c>
      <c r="X74">
        <v>0</v>
      </c>
      <c r="Y74" t="s">
        <v>60</v>
      </c>
      <c r="Z74" t="s">
        <v>120</v>
      </c>
      <c r="AA74" t="s">
        <v>54</v>
      </c>
      <c r="AB74" t="s">
        <v>11</v>
      </c>
      <c r="AC74" t="s">
        <v>86</v>
      </c>
      <c r="AD74" t="s">
        <v>56</v>
      </c>
      <c r="AE74" t="s">
        <v>54</v>
      </c>
      <c r="AF74" t="s">
        <v>88</v>
      </c>
      <c r="AG74" t="s">
        <v>123</v>
      </c>
      <c r="AH74">
        <v>56</v>
      </c>
      <c r="AI74" t="s">
        <v>60</v>
      </c>
      <c r="AJ74" t="s">
        <v>77</v>
      </c>
      <c r="AK74" t="s">
        <v>47</v>
      </c>
      <c r="AL74" t="s">
        <v>54</v>
      </c>
      <c r="AM74" t="s">
        <v>11</v>
      </c>
      <c r="AN74" t="s">
        <v>61</v>
      </c>
      <c r="AO74" t="s">
        <v>62</v>
      </c>
      <c r="AP74" t="s">
        <v>787</v>
      </c>
      <c r="AQ74" t="s">
        <v>130</v>
      </c>
      <c r="AR74">
        <v>0</v>
      </c>
      <c r="AS74">
        <v>0</v>
      </c>
      <c r="AT74">
        <v>0</v>
      </c>
      <c r="AU74">
        <v>0</v>
      </c>
      <c r="AV74" t="s">
        <v>11</v>
      </c>
      <c r="AW74">
        <v>12</v>
      </c>
      <c r="AX74" t="s">
        <v>64</v>
      </c>
      <c r="AY74">
        <v>1</v>
      </c>
      <c r="AZ74" t="s">
        <v>1</v>
      </c>
      <c r="BA74">
        <v>41.472175</v>
      </c>
      <c r="BB74">
        <v>-81.715335999999894</v>
      </c>
      <c r="BC74">
        <v>2015</v>
      </c>
      <c r="BD74">
        <v>12</v>
      </c>
      <c r="BE74">
        <v>7946</v>
      </c>
      <c r="BF74">
        <v>107</v>
      </c>
      <c r="BG74">
        <v>390351038001</v>
      </c>
      <c r="BH74">
        <v>322</v>
      </c>
      <c r="BI74">
        <v>512922</v>
      </c>
      <c r="BJ74">
        <v>803</v>
      </c>
      <c r="BK74">
        <v>378</v>
      </c>
      <c r="BL74">
        <v>425</v>
      </c>
      <c r="BM74">
        <v>33.899999999999899</v>
      </c>
      <c r="BN74">
        <v>82</v>
      </c>
      <c r="BO74">
        <v>11</v>
      </c>
      <c r="BP74">
        <v>59</v>
      </c>
      <c r="BQ74">
        <v>24</v>
      </c>
      <c r="BR74">
        <v>0</v>
      </c>
      <c r="BS74">
        <v>18</v>
      </c>
      <c r="BT74">
        <v>0</v>
      </c>
      <c r="BU74">
        <v>50</v>
      </c>
      <c r="BV74">
        <v>67</v>
      </c>
      <c r="BW74">
        <v>100</v>
      </c>
      <c r="BX74">
        <v>34</v>
      </c>
      <c r="BY74">
        <v>35</v>
      </c>
      <c r="BZ74">
        <v>81</v>
      </c>
      <c r="CA74">
        <v>48</v>
      </c>
      <c r="CB74">
        <v>74</v>
      </c>
      <c r="CC74">
        <v>30</v>
      </c>
      <c r="CD74">
        <v>26</v>
      </c>
      <c r="CE74">
        <v>7</v>
      </c>
      <c r="CF74">
        <v>14</v>
      </c>
      <c r="CG74">
        <v>7</v>
      </c>
      <c r="CH74">
        <v>31</v>
      </c>
      <c r="CI74">
        <v>0</v>
      </c>
      <c r="CJ74">
        <v>5</v>
      </c>
      <c r="CK74">
        <v>176</v>
      </c>
      <c r="CL74">
        <v>64</v>
      </c>
      <c r="CM74">
        <v>178</v>
      </c>
      <c r="CN74">
        <v>457</v>
      </c>
      <c r="CO74">
        <v>0</v>
      </c>
      <c r="CP74">
        <v>17</v>
      </c>
      <c r="CQ74">
        <v>0</v>
      </c>
      <c r="CR74">
        <v>75</v>
      </c>
      <c r="CS74">
        <v>76</v>
      </c>
      <c r="CT74">
        <v>233</v>
      </c>
      <c r="CU74">
        <v>559</v>
      </c>
      <c r="CV74">
        <v>265</v>
      </c>
      <c r="CW74">
        <v>101</v>
      </c>
      <c r="CX74">
        <v>44</v>
      </c>
      <c r="CY74">
        <v>12</v>
      </c>
      <c r="CZ74">
        <v>63</v>
      </c>
      <c r="DA74">
        <v>22</v>
      </c>
      <c r="DB74">
        <v>30</v>
      </c>
      <c r="DC74">
        <v>14</v>
      </c>
      <c r="DD74">
        <v>0</v>
      </c>
      <c r="DE74">
        <v>8</v>
      </c>
      <c r="DF74">
        <v>19635</v>
      </c>
      <c r="DG74">
        <v>2.78</v>
      </c>
      <c r="DH74">
        <v>103</v>
      </c>
      <c r="DI74">
        <v>381</v>
      </c>
      <c r="DJ74">
        <v>289</v>
      </c>
      <c r="DK74">
        <v>92</v>
      </c>
      <c r="DL74">
        <v>89</v>
      </c>
      <c r="DM74">
        <f t="shared" si="11"/>
        <v>0</v>
      </c>
      <c r="DN74">
        <f t="shared" si="12"/>
        <v>0</v>
      </c>
      <c r="DO74">
        <f t="shared" si="13"/>
        <v>0</v>
      </c>
      <c r="DP74">
        <f t="shared" si="14"/>
        <v>0</v>
      </c>
      <c r="DQ74">
        <f t="shared" si="15"/>
        <v>1</v>
      </c>
      <c r="DR74">
        <f t="shared" si="16"/>
        <v>1</v>
      </c>
      <c r="DS74">
        <f t="shared" si="17"/>
        <v>0</v>
      </c>
      <c r="DT74">
        <f t="shared" si="18"/>
        <v>0</v>
      </c>
      <c r="DU74">
        <f t="shared" si="19"/>
        <v>0</v>
      </c>
      <c r="DV74">
        <f t="shared" si="20"/>
        <v>0</v>
      </c>
      <c r="DW74">
        <f t="shared" si="21"/>
        <v>1</v>
      </c>
    </row>
    <row r="75" spans="1:127" x14ac:dyDescent="0.25">
      <c r="A75">
        <v>20154037045</v>
      </c>
      <c r="B75">
        <v>16800</v>
      </c>
      <c r="C75" t="s">
        <v>154</v>
      </c>
      <c r="D75">
        <v>0.79</v>
      </c>
      <c r="E75">
        <v>20151212</v>
      </c>
      <c r="F75" t="s">
        <v>155</v>
      </c>
      <c r="G75">
        <v>6610</v>
      </c>
      <c r="H75">
        <v>0</v>
      </c>
      <c r="I75" t="s">
        <v>102</v>
      </c>
      <c r="J75">
        <v>17</v>
      </c>
      <c r="K75" t="s">
        <v>68</v>
      </c>
      <c r="L75" t="s">
        <v>69</v>
      </c>
      <c r="M75" t="s">
        <v>11</v>
      </c>
      <c r="N75" t="s">
        <v>43</v>
      </c>
      <c r="O75" t="s">
        <v>71</v>
      </c>
      <c r="P75" t="s">
        <v>104</v>
      </c>
      <c r="Q75" t="s">
        <v>72</v>
      </c>
      <c r="R75" t="s">
        <v>47</v>
      </c>
      <c r="S75" t="s">
        <v>48</v>
      </c>
      <c r="T75" t="s">
        <v>788</v>
      </c>
      <c r="U75" t="s">
        <v>231</v>
      </c>
      <c r="V75" t="s">
        <v>77</v>
      </c>
      <c r="W75" t="s">
        <v>76</v>
      </c>
      <c r="X75">
        <v>40</v>
      </c>
      <c r="Y75" t="s">
        <v>60</v>
      </c>
      <c r="Z75" t="s">
        <v>74</v>
      </c>
      <c r="AA75" t="s">
        <v>54</v>
      </c>
      <c r="AB75" t="s">
        <v>11</v>
      </c>
      <c r="AC75" t="s">
        <v>86</v>
      </c>
      <c r="AD75" t="s">
        <v>56</v>
      </c>
      <c r="AE75" t="s">
        <v>209</v>
      </c>
      <c r="AF75" t="s">
        <v>122</v>
      </c>
      <c r="AG75" t="s">
        <v>73</v>
      </c>
      <c r="AH75">
        <v>63</v>
      </c>
      <c r="AI75" t="s">
        <v>60</v>
      </c>
      <c r="AJ75" t="s">
        <v>77</v>
      </c>
      <c r="AK75" t="s">
        <v>76</v>
      </c>
      <c r="AL75" t="s">
        <v>54</v>
      </c>
      <c r="AM75" t="s">
        <v>11</v>
      </c>
      <c r="AN75" t="s">
        <v>61</v>
      </c>
      <c r="AO75" t="s">
        <v>62</v>
      </c>
      <c r="AP75" t="s">
        <v>789</v>
      </c>
      <c r="AQ75" t="s">
        <v>130</v>
      </c>
      <c r="AR75">
        <v>0</v>
      </c>
      <c r="AS75">
        <v>0</v>
      </c>
      <c r="AT75">
        <v>0</v>
      </c>
      <c r="AU75">
        <v>2</v>
      </c>
      <c r="AV75" t="s">
        <v>11</v>
      </c>
      <c r="AW75">
        <v>12</v>
      </c>
      <c r="AX75" t="s">
        <v>64</v>
      </c>
      <c r="AY75">
        <v>1</v>
      </c>
      <c r="AZ75" t="s">
        <v>1</v>
      </c>
      <c r="BA75">
        <v>41.469622999999899</v>
      </c>
      <c r="BB75">
        <v>-81.731261000000003</v>
      </c>
      <c r="BC75">
        <v>2015</v>
      </c>
      <c r="BD75">
        <v>12</v>
      </c>
      <c r="BE75">
        <v>7962</v>
      </c>
      <c r="BF75">
        <v>86</v>
      </c>
      <c r="BG75">
        <v>390351027004</v>
      </c>
      <c r="BH75">
        <v>301</v>
      </c>
      <c r="BI75">
        <v>712348</v>
      </c>
      <c r="BJ75">
        <v>923</v>
      </c>
      <c r="BK75">
        <v>324</v>
      </c>
      <c r="BL75">
        <v>599</v>
      </c>
      <c r="BM75">
        <v>35.5</v>
      </c>
      <c r="BN75">
        <v>27</v>
      </c>
      <c r="BO75">
        <v>51</v>
      </c>
      <c r="BP75">
        <v>89</v>
      </c>
      <c r="BQ75">
        <v>59</v>
      </c>
      <c r="BR75">
        <v>61</v>
      </c>
      <c r="BS75">
        <v>0</v>
      </c>
      <c r="BT75">
        <v>0</v>
      </c>
      <c r="BU75">
        <v>53</v>
      </c>
      <c r="BV75">
        <v>38</v>
      </c>
      <c r="BW75">
        <v>69</v>
      </c>
      <c r="BX75">
        <v>63</v>
      </c>
      <c r="BY75">
        <v>132</v>
      </c>
      <c r="BZ75">
        <v>43</v>
      </c>
      <c r="CA75">
        <v>98</v>
      </c>
      <c r="CB75">
        <v>51</v>
      </c>
      <c r="CC75">
        <v>17</v>
      </c>
      <c r="CD75">
        <v>0</v>
      </c>
      <c r="CE75">
        <v>5</v>
      </c>
      <c r="CF75">
        <v>41</v>
      </c>
      <c r="CG75">
        <v>0</v>
      </c>
      <c r="CH75">
        <v>4</v>
      </c>
      <c r="CI75">
        <v>0</v>
      </c>
      <c r="CJ75">
        <v>22</v>
      </c>
      <c r="CK75">
        <v>226</v>
      </c>
      <c r="CL75">
        <v>72</v>
      </c>
      <c r="CM75">
        <v>98</v>
      </c>
      <c r="CN75">
        <v>737</v>
      </c>
      <c r="CO75">
        <v>0</v>
      </c>
      <c r="CP75">
        <v>15</v>
      </c>
      <c r="CQ75">
        <v>0</v>
      </c>
      <c r="CR75">
        <v>17</v>
      </c>
      <c r="CS75">
        <v>56</v>
      </c>
      <c r="CT75">
        <v>47</v>
      </c>
      <c r="CU75">
        <v>583</v>
      </c>
      <c r="CV75">
        <v>300</v>
      </c>
      <c r="CW75">
        <v>162</v>
      </c>
      <c r="CX75">
        <v>20</v>
      </c>
      <c r="CY75">
        <v>43</v>
      </c>
      <c r="CZ75">
        <v>27</v>
      </c>
      <c r="DA75">
        <v>0</v>
      </c>
      <c r="DB75">
        <v>31</v>
      </c>
      <c r="DC75">
        <v>0</v>
      </c>
      <c r="DD75">
        <v>0</v>
      </c>
      <c r="DE75">
        <v>0</v>
      </c>
      <c r="DF75">
        <v>20985</v>
      </c>
      <c r="DG75">
        <v>3.81</v>
      </c>
      <c r="DH75">
        <v>57</v>
      </c>
      <c r="DI75">
        <v>361</v>
      </c>
      <c r="DJ75">
        <v>242</v>
      </c>
      <c r="DK75">
        <v>119</v>
      </c>
      <c r="DL75">
        <v>79</v>
      </c>
      <c r="DM75">
        <f t="shared" si="11"/>
        <v>0</v>
      </c>
      <c r="DN75">
        <f t="shared" si="12"/>
        <v>0</v>
      </c>
      <c r="DO75">
        <f t="shared" si="13"/>
        <v>0</v>
      </c>
      <c r="DP75">
        <f t="shared" si="14"/>
        <v>0</v>
      </c>
      <c r="DQ75">
        <f t="shared" si="15"/>
        <v>1</v>
      </c>
      <c r="DR75">
        <f t="shared" si="16"/>
        <v>1</v>
      </c>
      <c r="DS75">
        <f t="shared" si="17"/>
        <v>0</v>
      </c>
      <c r="DT75">
        <f t="shared" si="18"/>
        <v>0</v>
      </c>
      <c r="DU75">
        <f t="shared" si="19"/>
        <v>0</v>
      </c>
      <c r="DV75">
        <f t="shared" si="20"/>
        <v>0</v>
      </c>
      <c r="DW75">
        <f t="shared" si="21"/>
        <v>1</v>
      </c>
    </row>
    <row r="76" spans="1:127" x14ac:dyDescent="0.25">
      <c r="A76">
        <v>20134035373</v>
      </c>
      <c r="B76">
        <v>6678</v>
      </c>
      <c r="C76" t="s">
        <v>146</v>
      </c>
      <c r="D76">
        <v>0.06</v>
      </c>
      <c r="E76">
        <v>20130610</v>
      </c>
      <c r="F76" t="s">
        <v>147</v>
      </c>
      <c r="G76" t="s">
        <v>148</v>
      </c>
      <c r="H76">
        <v>0</v>
      </c>
      <c r="I76" t="s">
        <v>40</v>
      </c>
      <c r="J76">
        <v>17</v>
      </c>
      <c r="K76" t="s">
        <v>41</v>
      </c>
      <c r="L76" t="s">
        <v>69</v>
      </c>
      <c r="M76" t="s">
        <v>11</v>
      </c>
      <c r="N76" t="s">
        <v>43</v>
      </c>
      <c r="O76" t="s">
        <v>121</v>
      </c>
      <c r="P76" t="s">
        <v>104</v>
      </c>
      <c r="Q76" t="s">
        <v>94</v>
      </c>
      <c r="R76" t="s">
        <v>87</v>
      </c>
      <c r="S76" t="s">
        <v>149</v>
      </c>
      <c r="T76" t="s">
        <v>790</v>
      </c>
      <c r="U76" t="s">
        <v>150</v>
      </c>
      <c r="V76" t="s">
        <v>50</v>
      </c>
      <c r="W76" t="s">
        <v>51</v>
      </c>
      <c r="X76" t="s">
        <v>11</v>
      </c>
      <c r="Y76" t="s">
        <v>11</v>
      </c>
      <c r="Z76" t="s">
        <v>74</v>
      </c>
      <c r="AA76">
        <v>0</v>
      </c>
      <c r="AB76" t="s">
        <v>11</v>
      </c>
      <c r="AC76" t="s">
        <v>75</v>
      </c>
      <c r="AD76" t="s">
        <v>56</v>
      </c>
      <c r="AE76" t="s">
        <v>54</v>
      </c>
      <c r="AF76" t="s">
        <v>98</v>
      </c>
      <c r="AG76" t="s">
        <v>73</v>
      </c>
      <c r="AH76">
        <v>30</v>
      </c>
      <c r="AI76" t="s">
        <v>60</v>
      </c>
      <c r="AJ76" t="s">
        <v>50</v>
      </c>
      <c r="AK76" t="s">
        <v>51</v>
      </c>
      <c r="AL76" t="s">
        <v>54</v>
      </c>
      <c r="AM76" t="s">
        <v>11</v>
      </c>
      <c r="AN76" t="s">
        <v>61</v>
      </c>
      <c r="AO76" t="s">
        <v>62</v>
      </c>
      <c r="AP76" t="s">
        <v>791</v>
      </c>
      <c r="AQ76" t="s">
        <v>151</v>
      </c>
      <c r="AR76">
        <v>0</v>
      </c>
      <c r="AS76">
        <v>0</v>
      </c>
      <c r="AT76">
        <v>0</v>
      </c>
      <c r="AU76">
        <v>1</v>
      </c>
      <c r="AV76" t="s">
        <v>11</v>
      </c>
      <c r="AW76">
        <v>12</v>
      </c>
      <c r="AX76" t="s">
        <v>64</v>
      </c>
      <c r="AY76">
        <v>1</v>
      </c>
      <c r="AZ76" t="s">
        <v>1</v>
      </c>
      <c r="BA76">
        <v>41.500622999999898</v>
      </c>
      <c r="BB76">
        <v>-81.689617999999896</v>
      </c>
      <c r="BC76">
        <v>2013</v>
      </c>
      <c r="BD76">
        <v>6</v>
      </c>
      <c r="BE76">
        <v>8116</v>
      </c>
      <c r="BF76">
        <v>162</v>
      </c>
      <c r="BG76">
        <v>390351077011</v>
      </c>
      <c r="BH76">
        <v>2142</v>
      </c>
      <c r="BI76">
        <v>1770609</v>
      </c>
      <c r="BJ76">
        <v>1377</v>
      </c>
      <c r="BK76">
        <v>688</v>
      </c>
      <c r="BL76">
        <v>689</v>
      </c>
      <c r="BM76">
        <v>31.1999999999999</v>
      </c>
      <c r="BN76">
        <v>19</v>
      </c>
      <c r="BO76">
        <v>0</v>
      </c>
      <c r="BP76">
        <v>0</v>
      </c>
      <c r="BQ76">
        <v>0</v>
      </c>
      <c r="BR76">
        <v>35</v>
      </c>
      <c r="BS76">
        <v>50</v>
      </c>
      <c r="BT76">
        <v>14</v>
      </c>
      <c r="BU76">
        <v>173</v>
      </c>
      <c r="BV76">
        <v>326</v>
      </c>
      <c r="BW76">
        <v>228</v>
      </c>
      <c r="BX76">
        <v>82</v>
      </c>
      <c r="BY76">
        <v>93</v>
      </c>
      <c r="BZ76">
        <v>60</v>
      </c>
      <c r="CA76">
        <v>93</v>
      </c>
      <c r="CB76">
        <v>168</v>
      </c>
      <c r="CC76">
        <v>7</v>
      </c>
      <c r="CD76">
        <v>19</v>
      </c>
      <c r="CE76">
        <v>10</v>
      </c>
      <c r="CF76">
        <v>0</v>
      </c>
      <c r="CG76">
        <v>0</v>
      </c>
      <c r="CH76">
        <v>0</v>
      </c>
      <c r="CI76">
        <v>0</v>
      </c>
      <c r="CJ76">
        <v>0</v>
      </c>
      <c r="CK76">
        <v>19</v>
      </c>
      <c r="CL76">
        <v>10</v>
      </c>
      <c r="CM76">
        <v>358</v>
      </c>
      <c r="CN76">
        <v>871</v>
      </c>
      <c r="CO76">
        <v>30</v>
      </c>
      <c r="CP76">
        <v>62</v>
      </c>
      <c r="CQ76">
        <v>0</v>
      </c>
      <c r="CR76">
        <v>19</v>
      </c>
      <c r="CS76">
        <v>37</v>
      </c>
      <c r="CT76">
        <v>22</v>
      </c>
      <c r="CU76">
        <v>1086</v>
      </c>
      <c r="CV76">
        <v>130</v>
      </c>
      <c r="CW76">
        <v>154</v>
      </c>
      <c r="CX76">
        <v>40</v>
      </c>
      <c r="CY76">
        <v>40</v>
      </c>
      <c r="CZ76">
        <v>101</v>
      </c>
      <c r="DA76">
        <v>0</v>
      </c>
      <c r="DB76">
        <v>310</v>
      </c>
      <c r="DC76">
        <v>152</v>
      </c>
      <c r="DD76">
        <v>140</v>
      </c>
      <c r="DE76">
        <v>19</v>
      </c>
      <c r="DF76">
        <v>36786</v>
      </c>
      <c r="DG76">
        <v>1.54</v>
      </c>
      <c r="DH76">
        <v>353</v>
      </c>
      <c r="DI76">
        <v>990</v>
      </c>
      <c r="DJ76">
        <v>896</v>
      </c>
      <c r="DK76">
        <v>94</v>
      </c>
      <c r="DL76">
        <v>55</v>
      </c>
      <c r="DM76">
        <f t="shared" si="11"/>
        <v>0</v>
      </c>
      <c r="DN76">
        <f t="shared" si="12"/>
        <v>0</v>
      </c>
      <c r="DO76">
        <f t="shared" si="13"/>
        <v>1</v>
      </c>
      <c r="DP76">
        <f t="shared" si="14"/>
        <v>0</v>
      </c>
      <c r="DQ76">
        <f t="shared" si="15"/>
        <v>0</v>
      </c>
      <c r="DR76">
        <f t="shared" si="16"/>
        <v>1</v>
      </c>
      <c r="DS76">
        <f t="shared" si="17"/>
        <v>0</v>
      </c>
      <c r="DT76">
        <f t="shared" si="18"/>
        <v>0</v>
      </c>
      <c r="DU76">
        <f t="shared" si="19"/>
        <v>1</v>
      </c>
      <c r="DV76">
        <f t="shared" si="20"/>
        <v>0</v>
      </c>
      <c r="DW76">
        <f t="shared" si="21"/>
        <v>0</v>
      </c>
    </row>
    <row r="77" spans="1:127" x14ac:dyDescent="0.25">
      <c r="A77">
        <v>20154018227</v>
      </c>
      <c r="B77">
        <v>7502</v>
      </c>
      <c r="C77" t="s">
        <v>127</v>
      </c>
      <c r="D77">
        <v>14.56</v>
      </c>
      <c r="E77">
        <v>20150605</v>
      </c>
      <c r="F77" t="s">
        <v>128</v>
      </c>
      <c r="G77" t="s">
        <v>776</v>
      </c>
      <c r="H77">
        <v>0</v>
      </c>
      <c r="I77" t="s">
        <v>125</v>
      </c>
      <c r="J77">
        <v>11</v>
      </c>
      <c r="K77" t="s">
        <v>41</v>
      </c>
      <c r="L77" t="s">
        <v>69</v>
      </c>
      <c r="M77" t="s">
        <v>11</v>
      </c>
      <c r="N77" t="s">
        <v>43</v>
      </c>
      <c r="O77" t="s">
        <v>71</v>
      </c>
      <c r="P77" t="s">
        <v>45</v>
      </c>
      <c r="Q77" t="s">
        <v>72</v>
      </c>
      <c r="R77" t="s">
        <v>47</v>
      </c>
      <c r="S77" t="s">
        <v>47</v>
      </c>
      <c r="T77" t="s">
        <v>792</v>
      </c>
      <c r="U77" t="s">
        <v>110</v>
      </c>
      <c r="V77" t="s">
        <v>47</v>
      </c>
      <c r="W77" t="s">
        <v>47</v>
      </c>
      <c r="X77">
        <v>56</v>
      </c>
      <c r="Y77" t="s">
        <v>60</v>
      </c>
      <c r="Z77" t="s">
        <v>74</v>
      </c>
      <c r="AA77">
        <v>0</v>
      </c>
      <c r="AB77" t="s">
        <v>11</v>
      </c>
      <c r="AC77" t="s">
        <v>75</v>
      </c>
      <c r="AD77" t="s">
        <v>97</v>
      </c>
      <c r="AE77" t="s">
        <v>57</v>
      </c>
      <c r="AF77" t="s">
        <v>98</v>
      </c>
      <c r="AG77" t="s">
        <v>73</v>
      </c>
      <c r="AH77">
        <v>14</v>
      </c>
      <c r="AI77" t="s">
        <v>60</v>
      </c>
      <c r="AJ77" t="s">
        <v>50</v>
      </c>
      <c r="AK77" t="s">
        <v>51</v>
      </c>
      <c r="AL77" t="s">
        <v>54</v>
      </c>
      <c r="AM77" t="s">
        <v>11</v>
      </c>
      <c r="AN77" t="s">
        <v>61</v>
      </c>
      <c r="AO77" t="s">
        <v>62</v>
      </c>
      <c r="AP77" t="s">
        <v>793</v>
      </c>
      <c r="AQ77" t="s">
        <v>130</v>
      </c>
      <c r="AR77">
        <v>0</v>
      </c>
      <c r="AS77">
        <v>0</v>
      </c>
      <c r="AT77">
        <v>0</v>
      </c>
      <c r="AU77">
        <v>1</v>
      </c>
      <c r="AV77" t="s">
        <v>11</v>
      </c>
      <c r="AW77">
        <v>12</v>
      </c>
      <c r="AX77" t="s">
        <v>64</v>
      </c>
      <c r="AY77">
        <v>1</v>
      </c>
      <c r="AZ77" t="s">
        <v>1</v>
      </c>
      <c r="BA77">
        <v>41.476999999999897</v>
      </c>
      <c r="BB77">
        <v>-81.722909999999899</v>
      </c>
      <c r="BC77">
        <v>2015</v>
      </c>
      <c r="BD77">
        <v>6</v>
      </c>
      <c r="BE77">
        <v>8208</v>
      </c>
      <c r="BF77">
        <v>97</v>
      </c>
      <c r="BG77">
        <v>390351035001</v>
      </c>
      <c r="BH77">
        <v>302</v>
      </c>
      <c r="BI77">
        <v>674153</v>
      </c>
      <c r="BJ77">
        <v>1719</v>
      </c>
      <c r="BK77">
        <v>849</v>
      </c>
      <c r="BL77">
        <v>870</v>
      </c>
      <c r="BM77">
        <v>32</v>
      </c>
      <c r="BN77">
        <v>133</v>
      </c>
      <c r="BO77">
        <v>137</v>
      </c>
      <c r="BP77">
        <v>233</v>
      </c>
      <c r="BQ77">
        <v>42</v>
      </c>
      <c r="BR77">
        <v>9</v>
      </c>
      <c r="BS77">
        <v>37</v>
      </c>
      <c r="BT77">
        <v>13</v>
      </c>
      <c r="BU77">
        <v>49</v>
      </c>
      <c r="BV77">
        <v>116</v>
      </c>
      <c r="BW77">
        <v>265</v>
      </c>
      <c r="BX77">
        <v>113</v>
      </c>
      <c r="BY77">
        <v>63</v>
      </c>
      <c r="BZ77">
        <v>88</v>
      </c>
      <c r="CA77">
        <v>155</v>
      </c>
      <c r="CB77">
        <v>59</v>
      </c>
      <c r="CC77">
        <v>3</v>
      </c>
      <c r="CD77">
        <v>55</v>
      </c>
      <c r="CE77">
        <v>43</v>
      </c>
      <c r="CF77">
        <v>42</v>
      </c>
      <c r="CG77">
        <v>22</v>
      </c>
      <c r="CH77">
        <v>34</v>
      </c>
      <c r="CI77">
        <v>4</v>
      </c>
      <c r="CJ77">
        <v>4</v>
      </c>
      <c r="CK77">
        <v>545</v>
      </c>
      <c r="CL77">
        <v>149</v>
      </c>
      <c r="CM77">
        <v>319</v>
      </c>
      <c r="CN77">
        <v>1168</v>
      </c>
      <c r="CO77">
        <v>13</v>
      </c>
      <c r="CP77">
        <v>0</v>
      </c>
      <c r="CQ77">
        <v>0</v>
      </c>
      <c r="CR77">
        <v>204</v>
      </c>
      <c r="CS77">
        <v>15</v>
      </c>
      <c r="CT77">
        <v>686</v>
      </c>
      <c r="CU77">
        <v>1066</v>
      </c>
      <c r="CV77">
        <v>275</v>
      </c>
      <c r="CW77">
        <v>325</v>
      </c>
      <c r="CX77">
        <v>63</v>
      </c>
      <c r="CY77">
        <v>8</v>
      </c>
      <c r="CZ77">
        <v>164</v>
      </c>
      <c r="DA77">
        <v>37</v>
      </c>
      <c r="DB77">
        <v>137</v>
      </c>
      <c r="DC77">
        <v>39</v>
      </c>
      <c r="DD77">
        <v>0</v>
      </c>
      <c r="DE77">
        <v>18</v>
      </c>
      <c r="DF77">
        <v>27196</v>
      </c>
      <c r="DG77">
        <v>2.48</v>
      </c>
      <c r="DH77">
        <v>150</v>
      </c>
      <c r="DI77">
        <v>882</v>
      </c>
      <c r="DJ77">
        <v>693</v>
      </c>
      <c r="DK77">
        <v>189</v>
      </c>
      <c r="DL77">
        <v>284</v>
      </c>
      <c r="DM77">
        <f t="shared" si="11"/>
        <v>0</v>
      </c>
      <c r="DN77">
        <f t="shared" si="12"/>
        <v>0</v>
      </c>
      <c r="DO77">
        <f t="shared" si="13"/>
        <v>0</v>
      </c>
      <c r="DP77">
        <f t="shared" si="14"/>
        <v>0</v>
      </c>
      <c r="DQ77">
        <f t="shared" si="15"/>
        <v>1</v>
      </c>
      <c r="DR77">
        <f t="shared" si="16"/>
        <v>1</v>
      </c>
      <c r="DS77">
        <f t="shared" si="17"/>
        <v>0</v>
      </c>
      <c r="DT77">
        <f t="shared" si="18"/>
        <v>0</v>
      </c>
      <c r="DU77">
        <f t="shared" si="19"/>
        <v>0</v>
      </c>
      <c r="DV77">
        <f t="shared" si="20"/>
        <v>0</v>
      </c>
      <c r="DW77">
        <f t="shared" si="21"/>
        <v>1</v>
      </c>
    </row>
    <row r="78" spans="1:127" x14ac:dyDescent="0.25">
      <c r="A78">
        <v>20154018237</v>
      </c>
      <c r="B78">
        <v>7511</v>
      </c>
      <c r="C78" t="s">
        <v>794</v>
      </c>
      <c r="D78">
        <v>0.64</v>
      </c>
      <c r="E78">
        <v>20150605</v>
      </c>
      <c r="F78" t="s">
        <v>699</v>
      </c>
      <c r="G78">
        <v>84</v>
      </c>
      <c r="H78">
        <v>0</v>
      </c>
      <c r="I78" t="s">
        <v>125</v>
      </c>
      <c r="J78">
        <v>12</v>
      </c>
      <c r="K78" t="s">
        <v>41</v>
      </c>
      <c r="L78" t="s">
        <v>69</v>
      </c>
      <c r="M78" t="s">
        <v>11</v>
      </c>
      <c r="N78" t="s">
        <v>43</v>
      </c>
      <c r="O78" t="s">
        <v>71</v>
      </c>
      <c r="P78" t="s">
        <v>45</v>
      </c>
      <c r="Q78" t="s">
        <v>46</v>
      </c>
      <c r="R78" t="s">
        <v>47</v>
      </c>
      <c r="S78" t="s">
        <v>88</v>
      </c>
      <c r="T78" t="s">
        <v>795</v>
      </c>
      <c r="U78" t="s">
        <v>89</v>
      </c>
      <c r="V78" t="s">
        <v>51</v>
      </c>
      <c r="W78" t="s">
        <v>76</v>
      </c>
      <c r="X78">
        <v>27</v>
      </c>
      <c r="Y78" t="s">
        <v>52</v>
      </c>
      <c r="Z78" t="s">
        <v>120</v>
      </c>
      <c r="AA78" t="s">
        <v>54</v>
      </c>
      <c r="AB78" t="s">
        <v>11</v>
      </c>
      <c r="AC78" t="s">
        <v>86</v>
      </c>
      <c r="AD78" t="s">
        <v>796</v>
      </c>
      <c r="AE78" t="s">
        <v>54</v>
      </c>
      <c r="AF78" t="s">
        <v>122</v>
      </c>
      <c r="AG78" t="s">
        <v>73</v>
      </c>
      <c r="AH78">
        <v>23</v>
      </c>
      <c r="AI78" t="s">
        <v>60</v>
      </c>
      <c r="AJ78" t="s">
        <v>76</v>
      </c>
      <c r="AK78" t="s">
        <v>77</v>
      </c>
      <c r="AL78" t="s">
        <v>54</v>
      </c>
      <c r="AM78" t="s">
        <v>11</v>
      </c>
      <c r="AN78" t="s">
        <v>61</v>
      </c>
      <c r="AO78" t="s">
        <v>62</v>
      </c>
      <c r="AP78" t="s">
        <v>797</v>
      </c>
      <c r="AQ78" t="s">
        <v>63</v>
      </c>
      <c r="AR78">
        <v>0</v>
      </c>
      <c r="AS78">
        <v>0</v>
      </c>
      <c r="AT78">
        <v>0</v>
      </c>
      <c r="AU78">
        <v>1</v>
      </c>
      <c r="AV78" t="s">
        <v>11</v>
      </c>
      <c r="AW78">
        <v>12</v>
      </c>
      <c r="AX78" t="s">
        <v>64</v>
      </c>
      <c r="AY78">
        <v>1</v>
      </c>
      <c r="AZ78" t="s">
        <v>1</v>
      </c>
      <c r="BA78">
        <v>41.463664000000001</v>
      </c>
      <c r="BB78">
        <v>-81.742564000000002</v>
      </c>
      <c r="BC78">
        <v>2015</v>
      </c>
      <c r="BD78">
        <v>6</v>
      </c>
      <c r="BE78">
        <v>8212</v>
      </c>
      <c r="BF78">
        <v>1101</v>
      </c>
      <c r="BG78">
        <v>390351024012</v>
      </c>
      <c r="BH78">
        <v>1700</v>
      </c>
      <c r="BI78">
        <v>313592</v>
      </c>
      <c r="BJ78">
        <v>1056</v>
      </c>
      <c r="BK78">
        <v>518</v>
      </c>
      <c r="BL78">
        <v>538</v>
      </c>
      <c r="BM78">
        <v>30.1999999999999</v>
      </c>
      <c r="BN78">
        <v>59</v>
      </c>
      <c r="BO78">
        <v>129</v>
      </c>
      <c r="BP78">
        <v>193</v>
      </c>
      <c r="BQ78">
        <v>22</v>
      </c>
      <c r="BR78">
        <v>83</v>
      </c>
      <c r="BS78">
        <v>0</v>
      </c>
      <c r="BT78">
        <v>0</v>
      </c>
      <c r="BU78">
        <v>6</v>
      </c>
      <c r="BV78">
        <v>32</v>
      </c>
      <c r="BW78">
        <v>78</v>
      </c>
      <c r="BX78">
        <v>98</v>
      </c>
      <c r="BY78">
        <v>115</v>
      </c>
      <c r="BZ78">
        <v>32</v>
      </c>
      <c r="CA78">
        <v>38</v>
      </c>
      <c r="CB78">
        <v>84</v>
      </c>
      <c r="CC78">
        <v>22</v>
      </c>
      <c r="CD78">
        <v>22</v>
      </c>
      <c r="CE78">
        <v>6</v>
      </c>
      <c r="CF78">
        <v>11</v>
      </c>
      <c r="CG78">
        <v>9</v>
      </c>
      <c r="CH78">
        <v>17</v>
      </c>
      <c r="CI78">
        <v>0</v>
      </c>
      <c r="CJ78">
        <v>0</v>
      </c>
      <c r="CK78">
        <v>403</v>
      </c>
      <c r="CL78">
        <v>43</v>
      </c>
      <c r="CM78">
        <v>188</v>
      </c>
      <c r="CN78">
        <v>836</v>
      </c>
      <c r="CO78">
        <v>0</v>
      </c>
      <c r="CP78">
        <v>2</v>
      </c>
      <c r="CQ78">
        <v>0</v>
      </c>
      <c r="CR78">
        <v>11</v>
      </c>
      <c r="CS78">
        <v>19</v>
      </c>
      <c r="CT78">
        <v>495</v>
      </c>
      <c r="CU78">
        <v>564</v>
      </c>
      <c r="CV78">
        <v>103</v>
      </c>
      <c r="CW78">
        <v>219</v>
      </c>
      <c r="CX78">
        <v>41</v>
      </c>
      <c r="CY78">
        <v>69</v>
      </c>
      <c r="CZ78">
        <v>105</v>
      </c>
      <c r="DA78">
        <v>20</v>
      </c>
      <c r="DB78">
        <v>2</v>
      </c>
      <c r="DC78">
        <v>5</v>
      </c>
      <c r="DD78">
        <v>0</v>
      </c>
      <c r="DE78">
        <v>0</v>
      </c>
      <c r="DF78">
        <v>34118</v>
      </c>
      <c r="DG78">
        <v>3.62</v>
      </c>
      <c r="DH78">
        <v>33</v>
      </c>
      <c r="DI78">
        <v>348</v>
      </c>
      <c r="DJ78">
        <v>292</v>
      </c>
      <c r="DK78">
        <v>56</v>
      </c>
      <c r="DL78">
        <v>132</v>
      </c>
      <c r="DM78">
        <f t="shared" si="11"/>
        <v>0</v>
      </c>
      <c r="DN78">
        <f t="shared" si="12"/>
        <v>0</v>
      </c>
      <c r="DO78">
        <f t="shared" si="13"/>
        <v>0</v>
      </c>
      <c r="DP78">
        <f t="shared" si="14"/>
        <v>0</v>
      </c>
      <c r="DQ78">
        <f t="shared" si="15"/>
        <v>1</v>
      </c>
      <c r="DR78">
        <f t="shared" si="16"/>
        <v>1</v>
      </c>
      <c r="DS78">
        <f t="shared" si="17"/>
        <v>0</v>
      </c>
      <c r="DT78">
        <f t="shared" si="18"/>
        <v>0</v>
      </c>
      <c r="DU78">
        <f t="shared" si="19"/>
        <v>0</v>
      </c>
      <c r="DV78">
        <f t="shared" si="20"/>
        <v>0</v>
      </c>
      <c r="DW78">
        <f t="shared" si="21"/>
        <v>1</v>
      </c>
    </row>
    <row r="79" spans="1:127" x14ac:dyDescent="0.25">
      <c r="A79">
        <v>20154018430</v>
      </c>
      <c r="B79">
        <v>7546</v>
      </c>
      <c r="C79" t="s">
        <v>169</v>
      </c>
      <c r="D79">
        <v>4.33</v>
      </c>
      <c r="E79">
        <v>20150606</v>
      </c>
      <c r="F79" t="s">
        <v>170</v>
      </c>
      <c r="G79">
        <v>7316</v>
      </c>
      <c r="H79">
        <v>0</v>
      </c>
      <c r="I79" t="s">
        <v>102</v>
      </c>
      <c r="J79">
        <v>12</v>
      </c>
      <c r="K79" t="s">
        <v>41</v>
      </c>
      <c r="L79" t="s">
        <v>69</v>
      </c>
      <c r="M79" t="s">
        <v>11</v>
      </c>
      <c r="N79" t="s">
        <v>43</v>
      </c>
      <c r="O79" t="s">
        <v>71</v>
      </c>
      <c r="P79" t="s">
        <v>45</v>
      </c>
      <c r="Q79" t="s">
        <v>72</v>
      </c>
      <c r="R79" t="s">
        <v>195</v>
      </c>
      <c r="S79" t="s">
        <v>98</v>
      </c>
      <c r="T79" t="s">
        <v>798</v>
      </c>
      <c r="U79" t="s">
        <v>73</v>
      </c>
      <c r="V79" t="s">
        <v>51</v>
      </c>
      <c r="W79" t="s">
        <v>50</v>
      </c>
      <c r="X79">
        <v>9</v>
      </c>
      <c r="Y79" t="s">
        <v>60</v>
      </c>
      <c r="Z79" t="s">
        <v>74</v>
      </c>
      <c r="AA79" t="s">
        <v>54</v>
      </c>
      <c r="AB79" t="s">
        <v>11</v>
      </c>
      <c r="AC79" t="s">
        <v>86</v>
      </c>
      <c r="AD79" t="s">
        <v>232</v>
      </c>
      <c r="AE79" t="s">
        <v>54</v>
      </c>
      <c r="AF79" t="s">
        <v>48</v>
      </c>
      <c r="AG79" t="s">
        <v>89</v>
      </c>
      <c r="AH79">
        <v>42</v>
      </c>
      <c r="AI79" t="s">
        <v>60</v>
      </c>
      <c r="AJ79" t="s">
        <v>77</v>
      </c>
      <c r="AK79" t="s">
        <v>76</v>
      </c>
      <c r="AL79" t="s">
        <v>54</v>
      </c>
      <c r="AM79" t="s">
        <v>11</v>
      </c>
      <c r="AN79" t="s">
        <v>61</v>
      </c>
      <c r="AO79" t="s">
        <v>62</v>
      </c>
      <c r="AP79" t="s">
        <v>799</v>
      </c>
      <c r="AQ79" t="s">
        <v>63</v>
      </c>
      <c r="AR79">
        <v>0</v>
      </c>
      <c r="AS79">
        <v>0</v>
      </c>
      <c r="AT79">
        <v>1</v>
      </c>
      <c r="AU79">
        <v>0</v>
      </c>
      <c r="AV79" t="s">
        <v>11</v>
      </c>
      <c r="AW79">
        <v>12</v>
      </c>
      <c r="AX79" t="s">
        <v>64</v>
      </c>
      <c r="AY79">
        <v>1</v>
      </c>
      <c r="AZ79" t="s">
        <v>1</v>
      </c>
      <c r="BA79">
        <v>41.475285</v>
      </c>
      <c r="BB79">
        <v>-81.734831</v>
      </c>
      <c r="BC79">
        <v>2015</v>
      </c>
      <c r="BD79">
        <v>6</v>
      </c>
      <c r="BE79">
        <v>8220</v>
      </c>
      <c r="BF79">
        <v>66</v>
      </c>
      <c r="BG79">
        <v>390351018003</v>
      </c>
      <c r="BH79">
        <v>1861</v>
      </c>
      <c r="BI79">
        <v>200913</v>
      </c>
      <c r="BJ79">
        <v>479</v>
      </c>
      <c r="BK79">
        <v>246</v>
      </c>
      <c r="BL79">
        <v>233</v>
      </c>
      <c r="BM79">
        <v>30</v>
      </c>
      <c r="BN79">
        <v>41</v>
      </c>
      <c r="BO79">
        <v>33</v>
      </c>
      <c r="BP79">
        <v>44</v>
      </c>
      <c r="BQ79">
        <v>14</v>
      </c>
      <c r="BR79">
        <v>17</v>
      </c>
      <c r="BS79">
        <v>0</v>
      </c>
      <c r="BT79">
        <v>18</v>
      </c>
      <c r="BU79">
        <v>43</v>
      </c>
      <c r="BV79">
        <v>30</v>
      </c>
      <c r="BW79">
        <v>48</v>
      </c>
      <c r="BX79">
        <v>20</v>
      </c>
      <c r="BY79">
        <v>33</v>
      </c>
      <c r="BZ79">
        <v>37</v>
      </c>
      <c r="CA79">
        <v>37</v>
      </c>
      <c r="CB79">
        <v>6</v>
      </c>
      <c r="CC79">
        <v>0</v>
      </c>
      <c r="CD79">
        <v>8</v>
      </c>
      <c r="CE79">
        <v>16</v>
      </c>
      <c r="CF79">
        <v>17</v>
      </c>
      <c r="CG79">
        <v>0</v>
      </c>
      <c r="CH79">
        <v>10</v>
      </c>
      <c r="CI79">
        <v>7</v>
      </c>
      <c r="CJ79">
        <v>0</v>
      </c>
      <c r="CK79">
        <v>132</v>
      </c>
      <c r="CL79">
        <v>50</v>
      </c>
      <c r="CM79">
        <v>64</v>
      </c>
      <c r="CN79">
        <v>385</v>
      </c>
      <c r="CO79">
        <v>0</v>
      </c>
      <c r="CP79">
        <v>0</v>
      </c>
      <c r="CQ79">
        <v>0</v>
      </c>
      <c r="CR79">
        <v>0</v>
      </c>
      <c r="CS79">
        <v>30</v>
      </c>
      <c r="CT79">
        <v>72</v>
      </c>
      <c r="CU79">
        <v>269</v>
      </c>
      <c r="CV79">
        <v>75</v>
      </c>
      <c r="CW79">
        <v>27</v>
      </c>
      <c r="CX79">
        <v>62</v>
      </c>
      <c r="CY79">
        <v>0</v>
      </c>
      <c r="CZ79">
        <v>90</v>
      </c>
      <c r="DA79">
        <v>0</v>
      </c>
      <c r="DB79">
        <v>15</v>
      </c>
      <c r="DC79">
        <v>0</v>
      </c>
      <c r="DD79">
        <v>0</v>
      </c>
      <c r="DE79">
        <v>0</v>
      </c>
      <c r="DF79">
        <v>28088</v>
      </c>
      <c r="DG79">
        <v>3.03</v>
      </c>
      <c r="DH79">
        <v>21</v>
      </c>
      <c r="DI79">
        <v>320</v>
      </c>
      <c r="DJ79">
        <v>158</v>
      </c>
      <c r="DK79">
        <v>162</v>
      </c>
      <c r="DL79">
        <v>94</v>
      </c>
      <c r="DM79">
        <f t="shared" si="11"/>
        <v>0</v>
      </c>
      <c r="DN79">
        <f t="shared" si="12"/>
        <v>0</v>
      </c>
      <c r="DO79">
        <f t="shared" si="13"/>
        <v>0</v>
      </c>
      <c r="DP79">
        <f t="shared" si="14"/>
        <v>0</v>
      </c>
      <c r="DQ79">
        <f t="shared" si="15"/>
        <v>1</v>
      </c>
      <c r="DR79">
        <f t="shared" si="16"/>
        <v>1</v>
      </c>
      <c r="DS79">
        <f t="shared" si="17"/>
        <v>0</v>
      </c>
      <c r="DT79">
        <f t="shared" si="18"/>
        <v>0</v>
      </c>
      <c r="DU79">
        <f t="shared" si="19"/>
        <v>0</v>
      </c>
      <c r="DV79">
        <f t="shared" si="20"/>
        <v>0</v>
      </c>
      <c r="DW79">
        <f t="shared" si="21"/>
        <v>1</v>
      </c>
    </row>
    <row r="80" spans="1:127" x14ac:dyDescent="0.25">
      <c r="A80">
        <v>20154018446</v>
      </c>
      <c r="B80">
        <v>7736</v>
      </c>
      <c r="C80" t="s">
        <v>241</v>
      </c>
      <c r="D80">
        <v>3.48</v>
      </c>
      <c r="E80">
        <v>20150609</v>
      </c>
      <c r="F80" t="s">
        <v>202</v>
      </c>
      <c r="G80">
        <v>3602</v>
      </c>
      <c r="H80">
        <v>0</v>
      </c>
      <c r="I80" t="s">
        <v>115</v>
      </c>
      <c r="J80">
        <v>18</v>
      </c>
      <c r="K80" t="s">
        <v>41</v>
      </c>
      <c r="L80" t="s">
        <v>69</v>
      </c>
      <c r="M80" t="s">
        <v>11</v>
      </c>
      <c r="N80" t="s">
        <v>43</v>
      </c>
      <c r="O80" t="s">
        <v>71</v>
      </c>
      <c r="P80" t="s">
        <v>45</v>
      </c>
      <c r="Q80" t="s">
        <v>72</v>
      </c>
      <c r="R80" t="s">
        <v>119</v>
      </c>
      <c r="S80" t="s">
        <v>122</v>
      </c>
      <c r="T80" t="s">
        <v>800</v>
      </c>
      <c r="U80" t="s">
        <v>73</v>
      </c>
      <c r="V80" t="s">
        <v>77</v>
      </c>
      <c r="W80" t="s">
        <v>51</v>
      </c>
      <c r="X80">
        <v>10</v>
      </c>
      <c r="Y80" t="s">
        <v>52</v>
      </c>
      <c r="Z80" t="s">
        <v>74</v>
      </c>
      <c r="AA80" t="s">
        <v>54</v>
      </c>
      <c r="AB80" t="s">
        <v>11</v>
      </c>
      <c r="AC80" t="s">
        <v>75</v>
      </c>
      <c r="AD80" t="s">
        <v>97</v>
      </c>
      <c r="AE80" t="s">
        <v>54</v>
      </c>
      <c r="AF80" t="s">
        <v>48</v>
      </c>
      <c r="AG80" t="s">
        <v>129</v>
      </c>
      <c r="AH80">
        <v>59</v>
      </c>
      <c r="AI80" t="s">
        <v>60</v>
      </c>
      <c r="AJ80" t="s">
        <v>77</v>
      </c>
      <c r="AK80" t="s">
        <v>76</v>
      </c>
      <c r="AL80" t="s">
        <v>54</v>
      </c>
      <c r="AM80" t="s">
        <v>11</v>
      </c>
      <c r="AN80" t="s">
        <v>61</v>
      </c>
      <c r="AO80" t="s">
        <v>62</v>
      </c>
      <c r="AP80" t="s">
        <v>801</v>
      </c>
      <c r="AQ80" t="s">
        <v>63</v>
      </c>
      <c r="AR80">
        <v>0</v>
      </c>
      <c r="AS80">
        <v>0</v>
      </c>
      <c r="AT80">
        <v>0</v>
      </c>
      <c r="AU80">
        <v>1</v>
      </c>
      <c r="AV80" t="s">
        <v>11</v>
      </c>
      <c r="AW80">
        <v>12</v>
      </c>
      <c r="AX80" t="s">
        <v>64</v>
      </c>
      <c r="AY80">
        <v>1</v>
      </c>
      <c r="AZ80" t="s">
        <v>1</v>
      </c>
      <c r="BA80">
        <v>41.467300000000002</v>
      </c>
      <c r="BB80">
        <v>-81.707492000000002</v>
      </c>
      <c r="BC80">
        <v>2015</v>
      </c>
      <c r="BD80">
        <v>6</v>
      </c>
      <c r="BE80">
        <v>8224</v>
      </c>
      <c r="BF80">
        <v>92</v>
      </c>
      <c r="BG80">
        <v>390351029001</v>
      </c>
      <c r="BH80">
        <v>1817</v>
      </c>
      <c r="BI80">
        <v>273125</v>
      </c>
      <c r="BJ80">
        <v>759</v>
      </c>
      <c r="BK80">
        <v>429</v>
      </c>
      <c r="BL80">
        <v>330</v>
      </c>
      <c r="BM80">
        <v>36.200000000000003</v>
      </c>
      <c r="BN80">
        <v>49</v>
      </c>
      <c r="BO80">
        <v>84</v>
      </c>
      <c r="BP80">
        <v>16</v>
      </c>
      <c r="BQ80">
        <v>45</v>
      </c>
      <c r="BR80">
        <v>14</v>
      </c>
      <c r="BS80">
        <v>9</v>
      </c>
      <c r="BT80">
        <v>9</v>
      </c>
      <c r="BU80">
        <v>18</v>
      </c>
      <c r="BV80">
        <v>83</v>
      </c>
      <c r="BW80">
        <v>36</v>
      </c>
      <c r="BX80">
        <v>62</v>
      </c>
      <c r="BY80">
        <v>66</v>
      </c>
      <c r="BZ80">
        <v>39</v>
      </c>
      <c r="CA80">
        <v>86</v>
      </c>
      <c r="CB80">
        <v>23</v>
      </c>
      <c r="CC80">
        <v>0</v>
      </c>
      <c r="CD80">
        <v>29</v>
      </c>
      <c r="CE80">
        <v>0</v>
      </c>
      <c r="CF80">
        <v>8</v>
      </c>
      <c r="CG80">
        <v>26</v>
      </c>
      <c r="CH80">
        <v>23</v>
      </c>
      <c r="CI80">
        <v>18</v>
      </c>
      <c r="CJ80">
        <v>16</v>
      </c>
      <c r="CK80">
        <v>194</v>
      </c>
      <c r="CL80">
        <v>91</v>
      </c>
      <c r="CM80">
        <v>119</v>
      </c>
      <c r="CN80">
        <v>489</v>
      </c>
      <c r="CO80">
        <v>0</v>
      </c>
      <c r="CP80">
        <v>49</v>
      </c>
      <c r="CQ80">
        <v>0</v>
      </c>
      <c r="CR80">
        <v>0</v>
      </c>
      <c r="CS80">
        <v>102</v>
      </c>
      <c r="CT80">
        <v>277</v>
      </c>
      <c r="CU80">
        <v>515</v>
      </c>
      <c r="CV80">
        <v>205</v>
      </c>
      <c r="CW80">
        <v>147</v>
      </c>
      <c r="CX80">
        <v>16</v>
      </c>
      <c r="CY80">
        <v>52</v>
      </c>
      <c r="CZ80">
        <v>59</v>
      </c>
      <c r="DA80">
        <v>14</v>
      </c>
      <c r="DB80">
        <v>18</v>
      </c>
      <c r="DC80">
        <v>4</v>
      </c>
      <c r="DD80">
        <v>0</v>
      </c>
      <c r="DE80">
        <v>0</v>
      </c>
      <c r="DF80">
        <v>25550</v>
      </c>
      <c r="DG80">
        <v>2.48</v>
      </c>
      <c r="DH80">
        <v>86</v>
      </c>
      <c r="DI80">
        <v>372</v>
      </c>
      <c r="DJ80">
        <v>306</v>
      </c>
      <c r="DK80">
        <v>66</v>
      </c>
      <c r="DL80">
        <v>81</v>
      </c>
      <c r="DM80">
        <f t="shared" si="11"/>
        <v>0</v>
      </c>
      <c r="DN80">
        <f t="shared" si="12"/>
        <v>0</v>
      </c>
      <c r="DO80">
        <f t="shared" si="13"/>
        <v>0</v>
      </c>
      <c r="DP80">
        <f t="shared" si="14"/>
        <v>0</v>
      </c>
      <c r="DQ80">
        <f t="shared" si="15"/>
        <v>1</v>
      </c>
      <c r="DR80">
        <f t="shared" si="16"/>
        <v>1</v>
      </c>
      <c r="DS80">
        <f t="shared" si="17"/>
        <v>0</v>
      </c>
      <c r="DT80">
        <f t="shared" si="18"/>
        <v>0</v>
      </c>
      <c r="DU80">
        <f t="shared" si="19"/>
        <v>0</v>
      </c>
      <c r="DV80">
        <f t="shared" si="20"/>
        <v>0</v>
      </c>
      <c r="DW80">
        <f t="shared" si="21"/>
        <v>1</v>
      </c>
    </row>
    <row r="81" spans="1:127" x14ac:dyDescent="0.25">
      <c r="A81">
        <v>20154018471</v>
      </c>
      <c r="B81">
        <v>7772</v>
      </c>
      <c r="C81" t="s">
        <v>219</v>
      </c>
      <c r="D81">
        <v>99.989999999999895</v>
      </c>
      <c r="E81">
        <v>20150611</v>
      </c>
      <c r="F81">
        <v>43</v>
      </c>
      <c r="G81" t="s">
        <v>406</v>
      </c>
      <c r="H81">
        <v>0</v>
      </c>
      <c r="I81" t="s">
        <v>67</v>
      </c>
      <c r="J81">
        <v>18</v>
      </c>
      <c r="K81" t="s">
        <v>118</v>
      </c>
      <c r="L81" t="s">
        <v>69</v>
      </c>
      <c r="M81" t="s">
        <v>11</v>
      </c>
      <c r="N81" t="s">
        <v>43</v>
      </c>
      <c r="O81" t="s">
        <v>71</v>
      </c>
      <c r="P81" t="s">
        <v>45</v>
      </c>
      <c r="Q81" t="s">
        <v>72</v>
      </c>
      <c r="R81" t="s">
        <v>195</v>
      </c>
      <c r="S81" t="s">
        <v>98</v>
      </c>
      <c r="T81" t="s">
        <v>802</v>
      </c>
      <c r="U81" t="s">
        <v>73</v>
      </c>
      <c r="V81" t="s">
        <v>47</v>
      </c>
      <c r="W81" t="s">
        <v>47</v>
      </c>
      <c r="X81">
        <v>13</v>
      </c>
      <c r="Y81" t="s">
        <v>52</v>
      </c>
      <c r="Z81" t="s">
        <v>74</v>
      </c>
      <c r="AA81" t="s">
        <v>54</v>
      </c>
      <c r="AB81" t="s">
        <v>11</v>
      </c>
      <c r="AC81" t="s">
        <v>75</v>
      </c>
      <c r="AD81" t="s">
        <v>56</v>
      </c>
      <c r="AE81" t="s">
        <v>47</v>
      </c>
      <c r="AF81" t="s">
        <v>47</v>
      </c>
      <c r="AG81" t="s">
        <v>110</v>
      </c>
      <c r="AH81" t="s">
        <v>11</v>
      </c>
      <c r="AI81" t="s">
        <v>11</v>
      </c>
      <c r="AJ81" t="s">
        <v>47</v>
      </c>
      <c r="AK81" t="s">
        <v>47</v>
      </c>
      <c r="AL81">
        <v>0</v>
      </c>
      <c r="AM81" t="s">
        <v>11</v>
      </c>
      <c r="AN81" t="s">
        <v>61</v>
      </c>
      <c r="AO81" t="s">
        <v>62</v>
      </c>
      <c r="AP81" t="s">
        <v>803</v>
      </c>
      <c r="AQ81" t="s">
        <v>63</v>
      </c>
      <c r="AR81">
        <v>0</v>
      </c>
      <c r="AS81">
        <v>0</v>
      </c>
      <c r="AT81">
        <v>1</v>
      </c>
      <c r="AU81">
        <v>0</v>
      </c>
      <c r="AV81" t="s">
        <v>11</v>
      </c>
      <c r="AW81">
        <v>12</v>
      </c>
      <c r="AX81" t="s">
        <v>64</v>
      </c>
      <c r="AY81">
        <v>1</v>
      </c>
      <c r="AZ81" t="s">
        <v>1</v>
      </c>
      <c r="BA81">
        <v>41.467756999999899</v>
      </c>
      <c r="BB81">
        <v>-81.715317999999897</v>
      </c>
      <c r="BC81">
        <v>2015</v>
      </c>
      <c r="BD81">
        <v>6</v>
      </c>
      <c r="BE81">
        <v>8228</v>
      </c>
      <c r="BF81">
        <v>89</v>
      </c>
      <c r="BG81">
        <v>390351028001</v>
      </c>
      <c r="BH81">
        <v>865</v>
      </c>
      <c r="BI81">
        <v>107464</v>
      </c>
      <c r="BJ81">
        <v>437</v>
      </c>
      <c r="BK81">
        <v>249</v>
      </c>
      <c r="BL81">
        <v>188</v>
      </c>
      <c r="BM81">
        <v>37.299999999999898</v>
      </c>
      <c r="BN81">
        <v>46</v>
      </c>
      <c r="BO81">
        <v>20</v>
      </c>
      <c r="BP81">
        <v>13</v>
      </c>
      <c r="BQ81">
        <v>17</v>
      </c>
      <c r="BR81">
        <v>12</v>
      </c>
      <c r="BS81">
        <v>0</v>
      </c>
      <c r="BT81">
        <v>0</v>
      </c>
      <c r="BU81">
        <v>26</v>
      </c>
      <c r="BV81">
        <v>59</v>
      </c>
      <c r="BW81">
        <v>22</v>
      </c>
      <c r="BX81">
        <v>24</v>
      </c>
      <c r="BY81">
        <v>32</v>
      </c>
      <c r="BZ81">
        <v>47</v>
      </c>
      <c r="CA81">
        <v>4</v>
      </c>
      <c r="CB81">
        <v>21</v>
      </c>
      <c r="CC81">
        <v>8</v>
      </c>
      <c r="CD81">
        <v>12</v>
      </c>
      <c r="CE81">
        <v>0</v>
      </c>
      <c r="CF81">
        <v>5</v>
      </c>
      <c r="CG81">
        <v>27</v>
      </c>
      <c r="CH81">
        <v>29</v>
      </c>
      <c r="CI81">
        <v>6</v>
      </c>
      <c r="CJ81">
        <v>7</v>
      </c>
      <c r="CK81">
        <v>96</v>
      </c>
      <c r="CL81">
        <v>74</v>
      </c>
      <c r="CM81">
        <v>132</v>
      </c>
      <c r="CN81">
        <v>304</v>
      </c>
      <c r="CO81">
        <v>0</v>
      </c>
      <c r="CP81">
        <v>1</v>
      </c>
      <c r="CQ81">
        <v>0</v>
      </c>
      <c r="CR81">
        <v>0</v>
      </c>
      <c r="CS81">
        <v>0</v>
      </c>
      <c r="CT81">
        <v>216</v>
      </c>
      <c r="CU81">
        <v>303</v>
      </c>
      <c r="CV81">
        <v>128</v>
      </c>
      <c r="CW81">
        <v>83</v>
      </c>
      <c r="CX81">
        <v>23</v>
      </c>
      <c r="CY81">
        <v>19</v>
      </c>
      <c r="CZ81">
        <v>37</v>
      </c>
      <c r="DA81">
        <v>0</v>
      </c>
      <c r="DB81">
        <v>12</v>
      </c>
      <c r="DC81">
        <v>1</v>
      </c>
      <c r="DD81">
        <v>0</v>
      </c>
      <c r="DE81">
        <v>0</v>
      </c>
      <c r="DF81">
        <v>33229</v>
      </c>
      <c r="DG81">
        <v>2.86</v>
      </c>
      <c r="DH81">
        <v>4</v>
      </c>
      <c r="DI81">
        <v>183</v>
      </c>
      <c r="DJ81">
        <v>153</v>
      </c>
      <c r="DK81">
        <v>30</v>
      </c>
      <c r="DL81">
        <v>82</v>
      </c>
      <c r="DM81">
        <f t="shared" si="11"/>
        <v>0</v>
      </c>
      <c r="DN81">
        <f t="shared" si="12"/>
        <v>0</v>
      </c>
      <c r="DO81">
        <f t="shared" si="13"/>
        <v>0</v>
      </c>
      <c r="DP81">
        <f t="shared" si="14"/>
        <v>0</v>
      </c>
      <c r="DQ81">
        <f t="shared" si="15"/>
        <v>1</v>
      </c>
      <c r="DR81">
        <f t="shared" si="16"/>
        <v>1</v>
      </c>
      <c r="DS81">
        <f t="shared" si="17"/>
        <v>0</v>
      </c>
      <c r="DT81">
        <f t="shared" si="18"/>
        <v>0</v>
      </c>
      <c r="DU81">
        <f t="shared" si="19"/>
        <v>0</v>
      </c>
      <c r="DV81">
        <f t="shared" si="20"/>
        <v>0</v>
      </c>
      <c r="DW81">
        <f t="shared" si="21"/>
        <v>1</v>
      </c>
    </row>
    <row r="82" spans="1:127" x14ac:dyDescent="0.25">
      <c r="A82">
        <v>20154018563</v>
      </c>
      <c r="B82">
        <v>7744</v>
      </c>
      <c r="C82" t="s">
        <v>99</v>
      </c>
      <c r="D82">
        <v>17.55</v>
      </c>
      <c r="E82">
        <v>20150605</v>
      </c>
      <c r="F82" t="s">
        <v>100</v>
      </c>
      <c r="G82" t="s">
        <v>225</v>
      </c>
      <c r="H82">
        <v>0</v>
      </c>
      <c r="I82" t="s">
        <v>125</v>
      </c>
      <c r="J82">
        <v>0</v>
      </c>
      <c r="K82" t="s">
        <v>68</v>
      </c>
      <c r="L82" t="s">
        <v>69</v>
      </c>
      <c r="M82" t="s">
        <v>11</v>
      </c>
      <c r="N82" t="s">
        <v>43</v>
      </c>
      <c r="O82" t="s">
        <v>71</v>
      </c>
      <c r="P82" t="s">
        <v>45</v>
      </c>
      <c r="Q82" t="s">
        <v>46</v>
      </c>
      <c r="R82" t="s">
        <v>95</v>
      </c>
      <c r="S82" t="s">
        <v>96</v>
      </c>
      <c r="T82" t="s">
        <v>804</v>
      </c>
      <c r="U82" t="s">
        <v>123</v>
      </c>
      <c r="V82" t="s">
        <v>47</v>
      </c>
      <c r="W82" t="s">
        <v>47</v>
      </c>
      <c r="X82">
        <v>24</v>
      </c>
      <c r="Y82" t="s">
        <v>60</v>
      </c>
      <c r="Z82" t="s">
        <v>85</v>
      </c>
      <c r="AA82">
        <v>0</v>
      </c>
      <c r="AB82" t="s">
        <v>11</v>
      </c>
      <c r="AC82" t="s">
        <v>86</v>
      </c>
      <c r="AD82" t="s">
        <v>56</v>
      </c>
      <c r="AE82" t="s">
        <v>54</v>
      </c>
      <c r="AF82" t="s">
        <v>122</v>
      </c>
      <c r="AG82" t="s">
        <v>73</v>
      </c>
      <c r="AH82">
        <v>29</v>
      </c>
      <c r="AI82" t="s">
        <v>52</v>
      </c>
      <c r="AJ82" t="s">
        <v>50</v>
      </c>
      <c r="AK82" t="s">
        <v>51</v>
      </c>
      <c r="AL82" t="s">
        <v>54</v>
      </c>
      <c r="AM82" t="s">
        <v>11</v>
      </c>
      <c r="AN82" t="s">
        <v>61</v>
      </c>
      <c r="AO82" t="s">
        <v>62</v>
      </c>
      <c r="AP82" t="s">
        <v>805</v>
      </c>
      <c r="AQ82" t="s">
        <v>63</v>
      </c>
      <c r="AR82">
        <v>0</v>
      </c>
      <c r="AS82">
        <v>0</v>
      </c>
      <c r="AT82">
        <v>1</v>
      </c>
      <c r="AU82">
        <v>0</v>
      </c>
      <c r="AV82" t="s">
        <v>11</v>
      </c>
      <c r="AW82">
        <v>12</v>
      </c>
      <c r="AX82" t="s">
        <v>64</v>
      </c>
      <c r="AY82">
        <v>1</v>
      </c>
      <c r="AZ82" t="s">
        <v>1</v>
      </c>
      <c r="BA82">
        <v>41.486175000000003</v>
      </c>
      <c r="BB82">
        <v>-81.704941000000005</v>
      </c>
      <c r="BC82">
        <v>2015</v>
      </c>
      <c r="BD82">
        <v>6</v>
      </c>
      <c r="BE82">
        <v>8237</v>
      </c>
      <c r="BF82">
        <v>99</v>
      </c>
      <c r="BG82">
        <v>390351036024</v>
      </c>
      <c r="BH82">
        <v>1785</v>
      </c>
      <c r="BI82">
        <v>402431</v>
      </c>
      <c r="BJ82">
        <v>810</v>
      </c>
      <c r="BK82">
        <v>516</v>
      </c>
      <c r="BL82">
        <v>294</v>
      </c>
      <c r="BM82">
        <v>55.299999999999898</v>
      </c>
      <c r="BN82">
        <v>12</v>
      </c>
      <c r="BO82">
        <v>6</v>
      </c>
      <c r="BP82">
        <v>6</v>
      </c>
      <c r="BQ82">
        <v>4</v>
      </c>
      <c r="BR82">
        <v>22</v>
      </c>
      <c r="BS82">
        <v>0</v>
      </c>
      <c r="BT82">
        <v>4</v>
      </c>
      <c r="BU82">
        <v>0</v>
      </c>
      <c r="BV82">
        <v>31</v>
      </c>
      <c r="BW82">
        <v>2</v>
      </c>
      <c r="BX82">
        <v>13</v>
      </c>
      <c r="BY82">
        <v>15</v>
      </c>
      <c r="BZ82">
        <v>98</v>
      </c>
      <c r="CA82">
        <v>175</v>
      </c>
      <c r="CB82">
        <v>291</v>
      </c>
      <c r="CC82">
        <v>23</v>
      </c>
      <c r="CD82">
        <v>12</v>
      </c>
      <c r="CE82">
        <v>72</v>
      </c>
      <c r="CF82">
        <v>24</v>
      </c>
      <c r="CG82">
        <v>0</v>
      </c>
      <c r="CH82">
        <v>0</v>
      </c>
      <c r="CI82">
        <v>0</v>
      </c>
      <c r="CJ82">
        <v>0</v>
      </c>
      <c r="CK82">
        <v>28</v>
      </c>
      <c r="CL82">
        <v>96</v>
      </c>
      <c r="CM82">
        <v>484</v>
      </c>
      <c r="CN82">
        <v>276</v>
      </c>
      <c r="CO82">
        <v>18</v>
      </c>
      <c r="CP82">
        <v>0</v>
      </c>
      <c r="CQ82">
        <v>0</v>
      </c>
      <c r="CR82">
        <v>0</v>
      </c>
      <c r="CS82">
        <v>32</v>
      </c>
      <c r="CT82">
        <v>0</v>
      </c>
      <c r="CU82">
        <v>756</v>
      </c>
      <c r="CV82">
        <v>273</v>
      </c>
      <c r="CW82">
        <v>196</v>
      </c>
      <c r="CX82">
        <v>20</v>
      </c>
      <c r="CY82">
        <v>36</v>
      </c>
      <c r="CZ82">
        <v>91</v>
      </c>
      <c r="DA82">
        <v>55</v>
      </c>
      <c r="DB82">
        <v>67</v>
      </c>
      <c r="DC82">
        <v>0</v>
      </c>
      <c r="DD82">
        <v>18</v>
      </c>
      <c r="DE82">
        <v>0</v>
      </c>
      <c r="DF82">
        <v>8804</v>
      </c>
      <c r="DG82">
        <v>1.24</v>
      </c>
      <c r="DH82">
        <v>566</v>
      </c>
      <c r="DI82">
        <v>793</v>
      </c>
      <c r="DJ82">
        <v>653</v>
      </c>
      <c r="DK82">
        <v>140</v>
      </c>
      <c r="DL82">
        <v>17</v>
      </c>
      <c r="DM82">
        <f t="shared" si="11"/>
        <v>0</v>
      </c>
      <c r="DN82">
        <f t="shared" si="12"/>
        <v>0</v>
      </c>
      <c r="DO82">
        <f t="shared" si="13"/>
        <v>0</v>
      </c>
      <c r="DP82">
        <f t="shared" si="14"/>
        <v>0</v>
      </c>
      <c r="DQ82">
        <f t="shared" si="15"/>
        <v>1</v>
      </c>
      <c r="DR82">
        <f t="shared" si="16"/>
        <v>1</v>
      </c>
      <c r="DS82">
        <f t="shared" si="17"/>
        <v>0</v>
      </c>
      <c r="DT82">
        <f t="shared" si="18"/>
        <v>0</v>
      </c>
      <c r="DU82">
        <f t="shared" si="19"/>
        <v>0</v>
      </c>
      <c r="DV82">
        <f t="shared" si="20"/>
        <v>0</v>
      </c>
      <c r="DW82">
        <f t="shared" si="21"/>
        <v>1</v>
      </c>
    </row>
    <row r="83" spans="1:127" x14ac:dyDescent="0.25">
      <c r="A83">
        <v>20154018715</v>
      </c>
      <c r="B83" t="s">
        <v>806</v>
      </c>
      <c r="C83" t="s">
        <v>65</v>
      </c>
      <c r="D83">
        <v>5.87</v>
      </c>
      <c r="E83">
        <v>20150627</v>
      </c>
      <c r="F83" t="s">
        <v>66</v>
      </c>
      <c r="G83" t="s">
        <v>807</v>
      </c>
      <c r="H83">
        <v>0.01</v>
      </c>
      <c r="I83" t="s">
        <v>102</v>
      </c>
      <c r="J83">
        <v>16</v>
      </c>
      <c r="K83" t="s">
        <v>41</v>
      </c>
      <c r="L83" t="s">
        <v>69</v>
      </c>
      <c r="M83" t="s">
        <v>11</v>
      </c>
      <c r="N83" t="s">
        <v>43</v>
      </c>
      <c r="O83" t="s">
        <v>44</v>
      </c>
      <c r="P83" t="s">
        <v>45</v>
      </c>
      <c r="Q83" t="s">
        <v>94</v>
      </c>
      <c r="R83" t="s">
        <v>227</v>
      </c>
      <c r="S83" t="s">
        <v>98</v>
      </c>
      <c r="T83" t="s">
        <v>808</v>
      </c>
      <c r="U83" t="s">
        <v>73</v>
      </c>
      <c r="V83" t="s">
        <v>76</v>
      </c>
      <c r="W83" t="s">
        <v>77</v>
      </c>
      <c r="X83">
        <v>36</v>
      </c>
      <c r="Y83" t="s">
        <v>60</v>
      </c>
      <c r="Z83" t="s">
        <v>190</v>
      </c>
      <c r="AA83" t="s">
        <v>54</v>
      </c>
      <c r="AB83" t="s">
        <v>11</v>
      </c>
      <c r="AC83" t="s">
        <v>75</v>
      </c>
      <c r="AD83" t="s">
        <v>97</v>
      </c>
      <c r="AE83" t="s">
        <v>54</v>
      </c>
      <c r="AF83" t="s">
        <v>48</v>
      </c>
      <c r="AG83" t="s">
        <v>398</v>
      </c>
      <c r="AH83">
        <v>56</v>
      </c>
      <c r="AI83" t="s">
        <v>60</v>
      </c>
      <c r="AJ83" t="s">
        <v>76</v>
      </c>
      <c r="AK83" t="s">
        <v>77</v>
      </c>
      <c r="AL83" t="s">
        <v>54</v>
      </c>
      <c r="AM83" t="s">
        <v>11</v>
      </c>
      <c r="AN83" t="s">
        <v>61</v>
      </c>
      <c r="AO83" t="s">
        <v>62</v>
      </c>
      <c r="AP83" t="s">
        <v>809</v>
      </c>
      <c r="AQ83" t="s">
        <v>63</v>
      </c>
      <c r="AR83">
        <v>0</v>
      </c>
      <c r="AS83">
        <v>1</v>
      </c>
      <c r="AT83">
        <v>0</v>
      </c>
      <c r="AU83">
        <v>0</v>
      </c>
      <c r="AV83" t="s">
        <v>126</v>
      </c>
      <c r="AW83">
        <v>12</v>
      </c>
      <c r="AX83" t="s">
        <v>64</v>
      </c>
      <c r="AY83">
        <v>1</v>
      </c>
      <c r="AZ83" t="s">
        <v>1</v>
      </c>
      <c r="BA83">
        <v>41.483556999999898</v>
      </c>
      <c r="BB83">
        <v>-81.732225</v>
      </c>
      <c r="BC83">
        <v>2015</v>
      </c>
      <c r="BD83">
        <v>6</v>
      </c>
      <c r="BE83">
        <v>8246</v>
      </c>
      <c r="BF83">
        <v>61</v>
      </c>
      <c r="BG83">
        <v>390351012001</v>
      </c>
      <c r="BH83">
        <v>1592</v>
      </c>
      <c r="BI83">
        <v>949879</v>
      </c>
      <c r="BJ83">
        <v>1304</v>
      </c>
      <c r="BK83">
        <v>639</v>
      </c>
      <c r="BL83">
        <v>665</v>
      </c>
      <c r="BM83">
        <v>32.1</v>
      </c>
      <c r="BN83">
        <v>174</v>
      </c>
      <c r="BO83">
        <v>64</v>
      </c>
      <c r="BP83">
        <v>62</v>
      </c>
      <c r="BQ83">
        <v>49</v>
      </c>
      <c r="BR83">
        <v>0</v>
      </c>
      <c r="BS83">
        <v>3</v>
      </c>
      <c r="BT83">
        <v>15</v>
      </c>
      <c r="BU83">
        <v>22</v>
      </c>
      <c r="BV83">
        <v>91</v>
      </c>
      <c r="BW83">
        <v>342</v>
      </c>
      <c r="BX83">
        <v>26</v>
      </c>
      <c r="BY83">
        <v>61</v>
      </c>
      <c r="BZ83">
        <v>51</v>
      </c>
      <c r="CA83">
        <v>93</v>
      </c>
      <c r="CB83">
        <v>48</v>
      </c>
      <c r="CC83">
        <v>47</v>
      </c>
      <c r="CD83">
        <v>53</v>
      </c>
      <c r="CE83">
        <v>8</v>
      </c>
      <c r="CF83">
        <v>15</v>
      </c>
      <c r="CG83">
        <v>24</v>
      </c>
      <c r="CH83">
        <v>44</v>
      </c>
      <c r="CI83">
        <v>6</v>
      </c>
      <c r="CJ83">
        <v>6</v>
      </c>
      <c r="CK83">
        <v>349</v>
      </c>
      <c r="CL83">
        <v>103</v>
      </c>
      <c r="CM83">
        <v>193</v>
      </c>
      <c r="CN83">
        <v>1028</v>
      </c>
      <c r="CO83">
        <v>0</v>
      </c>
      <c r="CP83">
        <v>0</v>
      </c>
      <c r="CQ83">
        <v>0</v>
      </c>
      <c r="CR83">
        <v>52</v>
      </c>
      <c r="CS83">
        <v>31</v>
      </c>
      <c r="CT83">
        <v>249</v>
      </c>
      <c r="CU83">
        <v>915</v>
      </c>
      <c r="CV83">
        <v>156</v>
      </c>
      <c r="CW83">
        <v>201</v>
      </c>
      <c r="CX83">
        <v>69</v>
      </c>
      <c r="CY83">
        <v>57</v>
      </c>
      <c r="CZ83">
        <v>120</v>
      </c>
      <c r="DA83">
        <v>48</v>
      </c>
      <c r="DB83">
        <v>133</v>
      </c>
      <c r="DC83">
        <v>96</v>
      </c>
      <c r="DD83">
        <v>18</v>
      </c>
      <c r="DE83">
        <v>17</v>
      </c>
      <c r="DF83">
        <v>21276</v>
      </c>
      <c r="DG83">
        <v>1.93</v>
      </c>
      <c r="DH83">
        <v>241</v>
      </c>
      <c r="DI83">
        <v>828</v>
      </c>
      <c r="DJ83">
        <v>676</v>
      </c>
      <c r="DK83">
        <v>152</v>
      </c>
      <c r="DL83">
        <v>213</v>
      </c>
      <c r="DM83">
        <f t="shared" si="11"/>
        <v>0</v>
      </c>
      <c r="DN83">
        <f t="shared" si="12"/>
        <v>0</v>
      </c>
      <c r="DO83">
        <f t="shared" si="13"/>
        <v>0</v>
      </c>
      <c r="DP83">
        <f t="shared" si="14"/>
        <v>0</v>
      </c>
      <c r="DQ83">
        <f t="shared" si="15"/>
        <v>1</v>
      </c>
      <c r="DR83">
        <f t="shared" si="16"/>
        <v>1</v>
      </c>
      <c r="DS83">
        <f t="shared" si="17"/>
        <v>0</v>
      </c>
      <c r="DT83">
        <f t="shared" si="18"/>
        <v>0</v>
      </c>
      <c r="DU83">
        <f t="shared" si="19"/>
        <v>0</v>
      </c>
      <c r="DV83">
        <f t="shared" si="20"/>
        <v>0</v>
      </c>
      <c r="DW83">
        <f t="shared" si="21"/>
        <v>1</v>
      </c>
    </row>
    <row r="84" spans="1:127" x14ac:dyDescent="0.25">
      <c r="A84">
        <v>20154018875</v>
      </c>
      <c r="B84">
        <v>8079</v>
      </c>
      <c r="C84" t="s">
        <v>193</v>
      </c>
      <c r="D84">
        <v>4.16</v>
      </c>
      <c r="E84">
        <v>20150617</v>
      </c>
      <c r="F84" t="s">
        <v>194</v>
      </c>
      <c r="G84">
        <v>81</v>
      </c>
      <c r="H84">
        <v>0</v>
      </c>
      <c r="I84" t="s">
        <v>82</v>
      </c>
      <c r="J84">
        <v>17</v>
      </c>
      <c r="K84" t="s">
        <v>41</v>
      </c>
      <c r="L84" t="s">
        <v>69</v>
      </c>
      <c r="M84" t="s">
        <v>11</v>
      </c>
      <c r="N84" t="s">
        <v>43</v>
      </c>
      <c r="O84" t="s">
        <v>44</v>
      </c>
      <c r="P84" t="s">
        <v>45</v>
      </c>
      <c r="Q84" t="s">
        <v>47</v>
      </c>
      <c r="R84" t="s">
        <v>449</v>
      </c>
      <c r="S84" t="s">
        <v>48</v>
      </c>
      <c r="T84" t="s">
        <v>810</v>
      </c>
      <c r="U84" t="s">
        <v>129</v>
      </c>
      <c r="V84" t="s">
        <v>50</v>
      </c>
      <c r="W84" t="s">
        <v>51</v>
      </c>
      <c r="X84">
        <v>26</v>
      </c>
      <c r="Y84" t="s">
        <v>52</v>
      </c>
      <c r="Z84" t="s">
        <v>120</v>
      </c>
      <c r="AA84" t="s">
        <v>54</v>
      </c>
      <c r="AB84" t="s">
        <v>11</v>
      </c>
      <c r="AC84" t="s">
        <v>75</v>
      </c>
      <c r="AD84" t="s">
        <v>56</v>
      </c>
      <c r="AE84" t="s">
        <v>54</v>
      </c>
      <c r="AF84" t="s">
        <v>122</v>
      </c>
      <c r="AG84" t="s">
        <v>73</v>
      </c>
      <c r="AH84">
        <v>16</v>
      </c>
      <c r="AI84" t="s">
        <v>52</v>
      </c>
      <c r="AJ84" t="s">
        <v>77</v>
      </c>
      <c r="AK84" t="s">
        <v>76</v>
      </c>
      <c r="AL84">
        <v>0</v>
      </c>
      <c r="AM84" t="s">
        <v>11</v>
      </c>
      <c r="AN84" t="s">
        <v>61</v>
      </c>
      <c r="AO84" t="s">
        <v>62</v>
      </c>
      <c r="AP84" t="s">
        <v>811</v>
      </c>
      <c r="AQ84" t="s">
        <v>63</v>
      </c>
      <c r="AR84">
        <v>0</v>
      </c>
      <c r="AS84">
        <v>0</v>
      </c>
      <c r="AT84">
        <v>1</v>
      </c>
      <c r="AU84">
        <v>0</v>
      </c>
      <c r="AV84" t="s">
        <v>11</v>
      </c>
      <c r="AW84">
        <v>12</v>
      </c>
      <c r="AX84" t="s">
        <v>64</v>
      </c>
      <c r="AY84">
        <v>1</v>
      </c>
      <c r="AZ84" t="s">
        <v>1</v>
      </c>
      <c r="BA84">
        <v>41.477162</v>
      </c>
      <c r="BB84">
        <v>-81.740780999999899</v>
      </c>
      <c r="BC84">
        <v>2015</v>
      </c>
      <c r="BD84">
        <v>6</v>
      </c>
      <c r="BE84">
        <v>8251</v>
      </c>
      <c r="BF84">
        <v>72</v>
      </c>
      <c r="BG84">
        <v>390351018002</v>
      </c>
      <c r="BH84">
        <v>1127</v>
      </c>
      <c r="BI84">
        <v>231015</v>
      </c>
      <c r="BJ84">
        <v>709</v>
      </c>
      <c r="BK84">
        <v>371</v>
      </c>
      <c r="BL84">
        <v>338</v>
      </c>
      <c r="BM84">
        <v>30.5</v>
      </c>
      <c r="BN84">
        <v>36</v>
      </c>
      <c r="BO84">
        <v>23</v>
      </c>
      <c r="BP84">
        <v>107</v>
      </c>
      <c r="BQ84">
        <v>21</v>
      </c>
      <c r="BR84">
        <v>9</v>
      </c>
      <c r="BS84">
        <v>18</v>
      </c>
      <c r="BT84">
        <v>52</v>
      </c>
      <c r="BU84">
        <v>40</v>
      </c>
      <c r="BV84">
        <v>29</v>
      </c>
      <c r="BW84">
        <v>107</v>
      </c>
      <c r="BX84">
        <v>42</v>
      </c>
      <c r="BY84">
        <v>28</v>
      </c>
      <c r="BZ84">
        <v>76</v>
      </c>
      <c r="CA84">
        <v>44</v>
      </c>
      <c r="CB84">
        <v>7</v>
      </c>
      <c r="CC84">
        <v>10</v>
      </c>
      <c r="CD84">
        <v>24</v>
      </c>
      <c r="CE84">
        <v>0</v>
      </c>
      <c r="CF84">
        <v>28</v>
      </c>
      <c r="CG84">
        <v>8</v>
      </c>
      <c r="CH84">
        <v>0</v>
      </c>
      <c r="CI84">
        <v>0</v>
      </c>
      <c r="CJ84">
        <v>0</v>
      </c>
      <c r="CK84">
        <v>187</v>
      </c>
      <c r="CL84">
        <v>36</v>
      </c>
      <c r="CM84">
        <v>224</v>
      </c>
      <c r="CN84">
        <v>460</v>
      </c>
      <c r="CO84">
        <v>0</v>
      </c>
      <c r="CP84">
        <v>0</v>
      </c>
      <c r="CQ84">
        <v>0</v>
      </c>
      <c r="CR84">
        <v>17</v>
      </c>
      <c r="CS84">
        <v>8</v>
      </c>
      <c r="CT84">
        <v>136</v>
      </c>
      <c r="CU84">
        <v>403</v>
      </c>
      <c r="CV84">
        <v>116</v>
      </c>
      <c r="CW84">
        <v>139</v>
      </c>
      <c r="CX84">
        <v>48</v>
      </c>
      <c r="CY84">
        <v>30</v>
      </c>
      <c r="CZ84">
        <v>18</v>
      </c>
      <c r="DA84">
        <v>19</v>
      </c>
      <c r="DB84">
        <v>33</v>
      </c>
      <c r="DC84">
        <v>0</v>
      </c>
      <c r="DD84">
        <v>0</v>
      </c>
      <c r="DE84">
        <v>0</v>
      </c>
      <c r="DF84">
        <v>26125</v>
      </c>
      <c r="DG84">
        <v>2.37</v>
      </c>
      <c r="DH84">
        <v>98</v>
      </c>
      <c r="DI84">
        <v>387</v>
      </c>
      <c r="DJ84">
        <v>299</v>
      </c>
      <c r="DK84">
        <v>88</v>
      </c>
      <c r="DL84">
        <v>76</v>
      </c>
      <c r="DM84">
        <f t="shared" si="11"/>
        <v>0</v>
      </c>
      <c r="DN84">
        <f t="shared" si="12"/>
        <v>0</v>
      </c>
      <c r="DO84">
        <f t="shared" si="13"/>
        <v>0</v>
      </c>
      <c r="DP84">
        <f t="shared" si="14"/>
        <v>0</v>
      </c>
      <c r="DQ84">
        <f t="shared" si="15"/>
        <v>1</v>
      </c>
      <c r="DR84">
        <f t="shared" si="16"/>
        <v>1</v>
      </c>
      <c r="DS84">
        <f t="shared" si="17"/>
        <v>0</v>
      </c>
      <c r="DT84">
        <f t="shared" si="18"/>
        <v>0</v>
      </c>
      <c r="DU84">
        <f t="shared" si="19"/>
        <v>0</v>
      </c>
      <c r="DV84">
        <f t="shared" si="20"/>
        <v>0</v>
      </c>
      <c r="DW84">
        <f t="shared" si="21"/>
        <v>1</v>
      </c>
    </row>
    <row r="85" spans="1:127" x14ac:dyDescent="0.25">
      <c r="A85">
        <v>20154019265</v>
      </c>
      <c r="B85">
        <v>7990</v>
      </c>
      <c r="C85" t="s">
        <v>164</v>
      </c>
      <c r="D85">
        <v>0.2</v>
      </c>
      <c r="E85">
        <v>20150508</v>
      </c>
      <c r="F85" t="s">
        <v>152</v>
      </c>
      <c r="G85" t="s">
        <v>674</v>
      </c>
      <c r="H85">
        <v>0</v>
      </c>
      <c r="I85" t="s">
        <v>125</v>
      </c>
      <c r="J85">
        <v>17</v>
      </c>
      <c r="K85" t="s">
        <v>41</v>
      </c>
      <c r="L85" t="s">
        <v>69</v>
      </c>
      <c r="M85" t="s">
        <v>11</v>
      </c>
      <c r="N85" t="s">
        <v>43</v>
      </c>
      <c r="O85" t="s">
        <v>71</v>
      </c>
      <c r="P85" t="s">
        <v>45</v>
      </c>
      <c r="Q85" t="s">
        <v>46</v>
      </c>
      <c r="R85" t="s">
        <v>106</v>
      </c>
      <c r="S85" t="s">
        <v>98</v>
      </c>
      <c r="T85" t="s">
        <v>812</v>
      </c>
      <c r="U85" t="s">
        <v>73</v>
      </c>
      <c r="V85" t="s">
        <v>77</v>
      </c>
      <c r="W85" t="s">
        <v>76</v>
      </c>
      <c r="X85">
        <v>8</v>
      </c>
      <c r="Y85" t="s">
        <v>60</v>
      </c>
      <c r="Z85" t="s">
        <v>203</v>
      </c>
      <c r="AA85" t="s">
        <v>54</v>
      </c>
      <c r="AB85" t="s">
        <v>11</v>
      </c>
      <c r="AC85" t="s">
        <v>75</v>
      </c>
      <c r="AD85" t="s">
        <v>97</v>
      </c>
      <c r="AE85" t="s">
        <v>54</v>
      </c>
      <c r="AF85" t="s">
        <v>88</v>
      </c>
      <c r="AG85" t="s">
        <v>49</v>
      </c>
      <c r="AH85">
        <v>44</v>
      </c>
      <c r="AI85" t="s">
        <v>52</v>
      </c>
      <c r="AJ85" t="s">
        <v>50</v>
      </c>
      <c r="AK85" t="s">
        <v>77</v>
      </c>
      <c r="AL85" t="s">
        <v>54</v>
      </c>
      <c r="AM85" t="s">
        <v>11</v>
      </c>
      <c r="AN85" t="s">
        <v>61</v>
      </c>
      <c r="AO85" t="s">
        <v>62</v>
      </c>
      <c r="AP85" t="s">
        <v>813</v>
      </c>
      <c r="AQ85" t="s">
        <v>272</v>
      </c>
      <c r="AR85">
        <v>0</v>
      </c>
      <c r="AS85">
        <v>1</v>
      </c>
      <c r="AT85">
        <v>0</v>
      </c>
      <c r="AU85">
        <v>0</v>
      </c>
      <c r="AV85" t="s">
        <v>11</v>
      </c>
      <c r="AW85">
        <v>12</v>
      </c>
      <c r="AX85" t="s">
        <v>64</v>
      </c>
      <c r="AY85">
        <v>1</v>
      </c>
      <c r="AZ85" t="s">
        <v>1</v>
      </c>
      <c r="BA85">
        <v>41.462229000000001</v>
      </c>
      <c r="BB85">
        <v>-81.730304000000004</v>
      </c>
      <c r="BC85">
        <v>2015</v>
      </c>
      <c r="BD85">
        <v>5</v>
      </c>
      <c r="BE85">
        <v>8261</v>
      </c>
      <c r="BF85">
        <v>88</v>
      </c>
      <c r="BG85">
        <v>390351027006</v>
      </c>
      <c r="BH85">
        <v>1744</v>
      </c>
      <c r="BI85">
        <v>570059</v>
      </c>
      <c r="BJ85">
        <v>588</v>
      </c>
      <c r="BK85">
        <v>366</v>
      </c>
      <c r="BL85">
        <v>222</v>
      </c>
      <c r="BM85">
        <v>20.5</v>
      </c>
      <c r="BN85">
        <v>134</v>
      </c>
      <c r="BO85">
        <v>39</v>
      </c>
      <c r="BP85">
        <v>87</v>
      </c>
      <c r="BQ85">
        <v>10</v>
      </c>
      <c r="BR85">
        <v>7</v>
      </c>
      <c r="BS85">
        <v>35</v>
      </c>
      <c r="BT85">
        <v>35</v>
      </c>
      <c r="BU85">
        <v>7</v>
      </c>
      <c r="BV85">
        <v>30</v>
      </c>
      <c r="BW85">
        <v>37</v>
      </c>
      <c r="BX85">
        <v>28</v>
      </c>
      <c r="BY85">
        <v>33</v>
      </c>
      <c r="BZ85">
        <v>33</v>
      </c>
      <c r="CA85">
        <v>20</v>
      </c>
      <c r="CB85">
        <v>0</v>
      </c>
      <c r="CC85">
        <v>11</v>
      </c>
      <c r="CD85">
        <v>0</v>
      </c>
      <c r="CE85">
        <v>5</v>
      </c>
      <c r="CF85">
        <v>5</v>
      </c>
      <c r="CG85">
        <v>7</v>
      </c>
      <c r="CH85">
        <v>0</v>
      </c>
      <c r="CI85">
        <v>25</v>
      </c>
      <c r="CJ85">
        <v>0</v>
      </c>
      <c r="CK85">
        <v>270</v>
      </c>
      <c r="CL85">
        <v>42</v>
      </c>
      <c r="CM85">
        <v>281</v>
      </c>
      <c r="CN85">
        <v>274</v>
      </c>
      <c r="CO85">
        <v>0</v>
      </c>
      <c r="CP85">
        <v>0</v>
      </c>
      <c r="CQ85">
        <v>0</v>
      </c>
      <c r="CR85">
        <v>0</v>
      </c>
      <c r="CS85">
        <v>33</v>
      </c>
      <c r="CT85">
        <v>149</v>
      </c>
      <c r="CU85">
        <v>234</v>
      </c>
      <c r="CV85">
        <v>104</v>
      </c>
      <c r="CW85">
        <v>23</v>
      </c>
      <c r="CX85">
        <v>26</v>
      </c>
      <c r="CY85">
        <v>18</v>
      </c>
      <c r="CZ85">
        <v>12</v>
      </c>
      <c r="DA85">
        <v>21</v>
      </c>
      <c r="DB85">
        <v>23</v>
      </c>
      <c r="DC85">
        <v>7</v>
      </c>
      <c r="DD85">
        <v>0</v>
      </c>
      <c r="DE85">
        <v>0</v>
      </c>
      <c r="DF85">
        <v>25486</v>
      </c>
      <c r="DG85">
        <v>3.21</v>
      </c>
      <c r="DH85">
        <v>40</v>
      </c>
      <c r="DI85">
        <v>222</v>
      </c>
      <c r="DJ85">
        <v>183</v>
      </c>
      <c r="DK85">
        <v>39</v>
      </c>
      <c r="DL85">
        <v>94</v>
      </c>
      <c r="DM85">
        <f t="shared" si="11"/>
        <v>0</v>
      </c>
      <c r="DN85">
        <f t="shared" si="12"/>
        <v>0</v>
      </c>
      <c r="DO85">
        <f t="shared" si="13"/>
        <v>0</v>
      </c>
      <c r="DP85">
        <f t="shared" si="14"/>
        <v>0</v>
      </c>
      <c r="DQ85">
        <f t="shared" si="15"/>
        <v>1</v>
      </c>
      <c r="DR85">
        <f t="shared" si="16"/>
        <v>1</v>
      </c>
      <c r="DS85">
        <f t="shared" si="17"/>
        <v>0</v>
      </c>
      <c r="DT85">
        <f t="shared" si="18"/>
        <v>0</v>
      </c>
      <c r="DU85">
        <f t="shared" si="19"/>
        <v>0</v>
      </c>
      <c r="DV85">
        <f t="shared" si="20"/>
        <v>0</v>
      </c>
      <c r="DW85">
        <f t="shared" si="21"/>
        <v>1</v>
      </c>
    </row>
    <row r="86" spans="1:127" x14ac:dyDescent="0.25">
      <c r="A86">
        <v>20134038741</v>
      </c>
      <c r="B86">
        <v>7938</v>
      </c>
      <c r="C86" t="s">
        <v>65</v>
      </c>
      <c r="D86">
        <v>5.03</v>
      </c>
      <c r="E86">
        <v>20130718</v>
      </c>
      <c r="F86" t="s">
        <v>66</v>
      </c>
      <c r="G86" t="s">
        <v>427</v>
      </c>
      <c r="H86">
        <v>0</v>
      </c>
      <c r="I86" t="s">
        <v>67</v>
      </c>
      <c r="J86">
        <v>5</v>
      </c>
      <c r="K86" t="s">
        <v>199</v>
      </c>
      <c r="L86" t="s">
        <v>69</v>
      </c>
      <c r="M86" t="s">
        <v>11</v>
      </c>
      <c r="N86" t="s">
        <v>43</v>
      </c>
      <c r="O86" t="s">
        <v>71</v>
      </c>
      <c r="P86" t="s">
        <v>45</v>
      </c>
      <c r="Q86" t="s">
        <v>94</v>
      </c>
      <c r="R86" t="s">
        <v>47</v>
      </c>
      <c r="S86" t="s">
        <v>47</v>
      </c>
      <c r="T86" t="s">
        <v>814</v>
      </c>
      <c r="U86" t="s">
        <v>49</v>
      </c>
      <c r="V86" t="s">
        <v>51</v>
      </c>
      <c r="W86" t="s">
        <v>76</v>
      </c>
      <c r="X86" t="s">
        <v>11</v>
      </c>
      <c r="Y86" t="s">
        <v>11</v>
      </c>
      <c r="Z86" t="s">
        <v>74</v>
      </c>
      <c r="AA86">
        <v>0</v>
      </c>
      <c r="AB86" t="s">
        <v>11</v>
      </c>
      <c r="AC86" t="s">
        <v>86</v>
      </c>
      <c r="AD86" t="s">
        <v>56</v>
      </c>
      <c r="AE86" t="s">
        <v>47</v>
      </c>
      <c r="AF86" t="s">
        <v>47</v>
      </c>
      <c r="AG86" t="s">
        <v>73</v>
      </c>
      <c r="AH86">
        <v>17</v>
      </c>
      <c r="AI86" t="s">
        <v>60</v>
      </c>
      <c r="AJ86" t="s">
        <v>47</v>
      </c>
      <c r="AK86" t="s">
        <v>47</v>
      </c>
      <c r="AL86" t="s">
        <v>54</v>
      </c>
      <c r="AM86" t="s">
        <v>11</v>
      </c>
      <c r="AN86" t="s">
        <v>61</v>
      </c>
      <c r="AO86" t="s">
        <v>62</v>
      </c>
      <c r="AP86" t="s">
        <v>815</v>
      </c>
      <c r="AQ86" t="s">
        <v>63</v>
      </c>
      <c r="AR86">
        <v>0</v>
      </c>
      <c r="AS86">
        <v>1</v>
      </c>
      <c r="AT86">
        <v>0</v>
      </c>
      <c r="AU86">
        <v>0</v>
      </c>
      <c r="AV86" t="s">
        <v>11</v>
      </c>
      <c r="AW86">
        <v>12</v>
      </c>
      <c r="AX86" t="s">
        <v>64</v>
      </c>
      <c r="AY86">
        <v>1</v>
      </c>
      <c r="AZ86" t="s">
        <v>1</v>
      </c>
      <c r="BA86">
        <v>41.480215999999899</v>
      </c>
      <c r="BB86">
        <v>-81.747406999999896</v>
      </c>
      <c r="BC86">
        <v>2013</v>
      </c>
      <c r="BD86">
        <v>7</v>
      </c>
      <c r="BE86">
        <v>8275</v>
      </c>
      <c r="BF86">
        <v>1114</v>
      </c>
      <c r="BG86">
        <v>390351017001</v>
      </c>
      <c r="BH86">
        <v>1691</v>
      </c>
      <c r="BI86">
        <v>298941</v>
      </c>
      <c r="BJ86">
        <v>755</v>
      </c>
      <c r="BK86">
        <v>213</v>
      </c>
      <c r="BL86">
        <v>542</v>
      </c>
      <c r="BM86">
        <v>18.899999999999899</v>
      </c>
      <c r="BN86">
        <v>52</v>
      </c>
      <c r="BO86">
        <v>138</v>
      </c>
      <c r="BP86">
        <v>75</v>
      </c>
      <c r="BQ86">
        <v>88</v>
      </c>
      <c r="BR86">
        <v>69</v>
      </c>
      <c r="BS86">
        <v>31</v>
      </c>
      <c r="BT86">
        <v>0</v>
      </c>
      <c r="BU86">
        <v>0</v>
      </c>
      <c r="BV86">
        <v>29</v>
      </c>
      <c r="BW86">
        <v>90</v>
      </c>
      <c r="BX86">
        <v>10</v>
      </c>
      <c r="BY86">
        <v>92</v>
      </c>
      <c r="BZ86">
        <v>0</v>
      </c>
      <c r="CA86">
        <v>32</v>
      </c>
      <c r="CB86">
        <v>25</v>
      </c>
      <c r="CC86">
        <v>0</v>
      </c>
      <c r="CD86">
        <v>18</v>
      </c>
      <c r="CE86">
        <v>0</v>
      </c>
      <c r="CF86">
        <v>6</v>
      </c>
      <c r="CG86">
        <v>0</v>
      </c>
      <c r="CH86">
        <v>0</v>
      </c>
      <c r="CI86">
        <v>0</v>
      </c>
      <c r="CJ86">
        <v>0</v>
      </c>
      <c r="CK86">
        <v>353</v>
      </c>
      <c r="CL86">
        <v>6</v>
      </c>
      <c r="CM86">
        <v>280</v>
      </c>
      <c r="CN86">
        <v>206</v>
      </c>
      <c r="CO86">
        <v>8</v>
      </c>
      <c r="CP86">
        <v>49</v>
      </c>
      <c r="CQ86">
        <v>0</v>
      </c>
      <c r="CR86">
        <v>0</v>
      </c>
      <c r="CS86">
        <v>212</v>
      </c>
      <c r="CT86">
        <v>320</v>
      </c>
      <c r="CU86">
        <v>302</v>
      </c>
      <c r="CV86">
        <v>80</v>
      </c>
      <c r="CW86">
        <v>57</v>
      </c>
      <c r="CX86">
        <v>28</v>
      </c>
      <c r="CY86">
        <v>41</v>
      </c>
      <c r="CZ86">
        <v>73</v>
      </c>
      <c r="DA86">
        <v>19</v>
      </c>
      <c r="DB86">
        <v>4</v>
      </c>
      <c r="DC86">
        <v>0</v>
      </c>
      <c r="DD86">
        <v>0</v>
      </c>
      <c r="DE86">
        <v>0</v>
      </c>
      <c r="DF86">
        <v>19044</v>
      </c>
      <c r="DG86">
        <v>3.27</v>
      </c>
      <c r="DH86">
        <v>83</v>
      </c>
      <c r="DI86">
        <v>379</v>
      </c>
      <c r="DJ86">
        <v>231</v>
      </c>
      <c r="DK86">
        <v>148</v>
      </c>
      <c r="DL86">
        <v>10</v>
      </c>
      <c r="DM86">
        <f t="shared" si="11"/>
        <v>0</v>
      </c>
      <c r="DN86">
        <f t="shared" si="12"/>
        <v>0</v>
      </c>
      <c r="DO86">
        <f t="shared" si="13"/>
        <v>1</v>
      </c>
      <c r="DP86">
        <f t="shared" si="14"/>
        <v>0</v>
      </c>
      <c r="DQ86">
        <f t="shared" si="15"/>
        <v>0</v>
      </c>
      <c r="DR86">
        <f t="shared" si="16"/>
        <v>1</v>
      </c>
      <c r="DS86">
        <f t="shared" si="17"/>
        <v>0</v>
      </c>
      <c r="DT86">
        <f t="shared" si="18"/>
        <v>0</v>
      </c>
      <c r="DU86">
        <f t="shared" si="19"/>
        <v>1</v>
      </c>
      <c r="DV86">
        <f t="shared" si="20"/>
        <v>0</v>
      </c>
      <c r="DW86">
        <f t="shared" si="21"/>
        <v>0</v>
      </c>
    </row>
    <row r="87" spans="1:127" x14ac:dyDescent="0.25">
      <c r="A87">
        <v>20124019467</v>
      </c>
      <c r="B87">
        <v>11670</v>
      </c>
      <c r="C87" t="s">
        <v>65</v>
      </c>
      <c r="D87">
        <v>5.89</v>
      </c>
      <c r="E87">
        <v>20121025</v>
      </c>
      <c r="F87" t="s">
        <v>66</v>
      </c>
      <c r="G87">
        <v>6800</v>
      </c>
      <c r="H87">
        <v>0</v>
      </c>
      <c r="I87" t="s">
        <v>67</v>
      </c>
      <c r="J87">
        <v>21</v>
      </c>
      <c r="K87" t="s">
        <v>68</v>
      </c>
      <c r="L87" t="s">
        <v>69</v>
      </c>
      <c r="M87" t="s">
        <v>11</v>
      </c>
      <c r="N87" t="s">
        <v>70</v>
      </c>
      <c r="O87" t="s">
        <v>71</v>
      </c>
      <c r="P87" t="s">
        <v>45</v>
      </c>
      <c r="Q87" t="s">
        <v>72</v>
      </c>
      <c r="R87" t="s">
        <v>47</v>
      </c>
      <c r="S87" t="s">
        <v>47</v>
      </c>
      <c r="T87" t="s">
        <v>816</v>
      </c>
      <c r="U87" t="s">
        <v>73</v>
      </c>
      <c r="V87" t="s">
        <v>47</v>
      </c>
      <c r="W87" t="s">
        <v>47</v>
      </c>
      <c r="X87" t="s">
        <v>11</v>
      </c>
      <c r="Y87" t="s">
        <v>11</v>
      </c>
      <c r="Z87" t="s">
        <v>74</v>
      </c>
      <c r="AA87">
        <v>0</v>
      </c>
      <c r="AB87" t="s">
        <v>11</v>
      </c>
      <c r="AC87" t="s">
        <v>75</v>
      </c>
      <c r="AD87" t="s">
        <v>56</v>
      </c>
      <c r="AE87" t="s">
        <v>54</v>
      </c>
      <c r="AF87" t="s">
        <v>48</v>
      </c>
      <c r="AG87" t="s">
        <v>49</v>
      </c>
      <c r="AH87">
        <v>22</v>
      </c>
      <c r="AI87" t="s">
        <v>52</v>
      </c>
      <c r="AJ87" t="s">
        <v>76</v>
      </c>
      <c r="AK87" t="s">
        <v>77</v>
      </c>
      <c r="AL87" t="s">
        <v>54</v>
      </c>
      <c r="AM87" t="s">
        <v>11</v>
      </c>
      <c r="AN87" t="s">
        <v>61</v>
      </c>
      <c r="AO87" t="s">
        <v>62</v>
      </c>
      <c r="AP87" t="s">
        <v>817</v>
      </c>
      <c r="AQ87" t="s">
        <v>63</v>
      </c>
      <c r="AR87">
        <v>0</v>
      </c>
      <c r="AS87">
        <v>0</v>
      </c>
      <c r="AT87">
        <v>0</v>
      </c>
      <c r="AU87">
        <v>0</v>
      </c>
      <c r="AV87" t="s">
        <v>11</v>
      </c>
      <c r="AW87">
        <v>12</v>
      </c>
      <c r="AX87" t="s">
        <v>64</v>
      </c>
      <c r="AY87">
        <v>1</v>
      </c>
      <c r="AZ87" t="s">
        <v>1</v>
      </c>
      <c r="BA87">
        <v>41.483657999999899</v>
      </c>
      <c r="BB87">
        <v>-81.731871999999896</v>
      </c>
      <c r="BC87">
        <v>2012</v>
      </c>
      <c r="BD87">
        <v>10</v>
      </c>
      <c r="BE87">
        <v>8320</v>
      </c>
      <c r="BF87">
        <v>61</v>
      </c>
      <c r="BG87">
        <v>390351012001</v>
      </c>
      <c r="BH87">
        <v>1592</v>
      </c>
      <c r="BI87">
        <v>949879</v>
      </c>
      <c r="BJ87">
        <v>1304</v>
      </c>
      <c r="BK87">
        <v>639</v>
      </c>
      <c r="BL87">
        <v>665</v>
      </c>
      <c r="BM87">
        <v>32.1</v>
      </c>
      <c r="BN87">
        <v>174</v>
      </c>
      <c r="BO87">
        <v>64</v>
      </c>
      <c r="BP87">
        <v>62</v>
      </c>
      <c r="BQ87">
        <v>49</v>
      </c>
      <c r="BR87">
        <v>0</v>
      </c>
      <c r="BS87">
        <v>3</v>
      </c>
      <c r="BT87">
        <v>15</v>
      </c>
      <c r="BU87">
        <v>22</v>
      </c>
      <c r="BV87">
        <v>91</v>
      </c>
      <c r="BW87">
        <v>342</v>
      </c>
      <c r="BX87">
        <v>26</v>
      </c>
      <c r="BY87">
        <v>61</v>
      </c>
      <c r="BZ87">
        <v>51</v>
      </c>
      <c r="CA87">
        <v>93</v>
      </c>
      <c r="CB87">
        <v>48</v>
      </c>
      <c r="CC87">
        <v>47</v>
      </c>
      <c r="CD87">
        <v>53</v>
      </c>
      <c r="CE87">
        <v>8</v>
      </c>
      <c r="CF87">
        <v>15</v>
      </c>
      <c r="CG87">
        <v>24</v>
      </c>
      <c r="CH87">
        <v>44</v>
      </c>
      <c r="CI87">
        <v>6</v>
      </c>
      <c r="CJ87">
        <v>6</v>
      </c>
      <c r="CK87">
        <v>349</v>
      </c>
      <c r="CL87">
        <v>103</v>
      </c>
      <c r="CM87">
        <v>193</v>
      </c>
      <c r="CN87">
        <v>1028</v>
      </c>
      <c r="CO87">
        <v>0</v>
      </c>
      <c r="CP87">
        <v>0</v>
      </c>
      <c r="CQ87">
        <v>0</v>
      </c>
      <c r="CR87">
        <v>52</v>
      </c>
      <c r="CS87">
        <v>31</v>
      </c>
      <c r="CT87">
        <v>249</v>
      </c>
      <c r="CU87">
        <v>915</v>
      </c>
      <c r="CV87">
        <v>156</v>
      </c>
      <c r="CW87">
        <v>201</v>
      </c>
      <c r="CX87">
        <v>69</v>
      </c>
      <c r="CY87">
        <v>57</v>
      </c>
      <c r="CZ87">
        <v>120</v>
      </c>
      <c r="DA87">
        <v>48</v>
      </c>
      <c r="DB87">
        <v>133</v>
      </c>
      <c r="DC87">
        <v>96</v>
      </c>
      <c r="DD87">
        <v>18</v>
      </c>
      <c r="DE87">
        <v>17</v>
      </c>
      <c r="DF87">
        <v>21276</v>
      </c>
      <c r="DG87">
        <v>1.93</v>
      </c>
      <c r="DH87">
        <v>241</v>
      </c>
      <c r="DI87">
        <v>828</v>
      </c>
      <c r="DJ87">
        <v>676</v>
      </c>
      <c r="DK87">
        <v>152</v>
      </c>
      <c r="DL87">
        <v>213</v>
      </c>
      <c r="DM87">
        <f t="shared" si="11"/>
        <v>0</v>
      </c>
      <c r="DN87">
        <f t="shared" si="12"/>
        <v>1</v>
      </c>
      <c r="DO87">
        <f t="shared" si="13"/>
        <v>0</v>
      </c>
      <c r="DP87">
        <f t="shared" si="14"/>
        <v>0</v>
      </c>
      <c r="DQ87">
        <f t="shared" si="15"/>
        <v>0</v>
      </c>
      <c r="DR87">
        <f t="shared" si="16"/>
        <v>1</v>
      </c>
      <c r="DS87">
        <f t="shared" si="17"/>
        <v>0</v>
      </c>
      <c r="DT87">
        <f t="shared" si="18"/>
        <v>1</v>
      </c>
      <c r="DU87">
        <f t="shared" si="19"/>
        <v>0</v>
      </c>
      <c r="DV87">
        <f t="shared" si="20"/>
        <v>0</v>
      </c>
      <c r="DW87">
        <f t="shared" si="21"/>
        <v>0</v>
      </c>
    </row>
    <row r="88" spans="1:127" x14ac:dyDescent="0.25">
      <c r="A88">
        <v>20154022100</v>
      </c>
      <c r="B88">
        <v>9252</v>
      </c>
      <c r="C88" t="s">
        <v>127</v>
      </c>
      <c r="D88">
        <v>15.3699999999999</v>
      </c>
      <c r="E88">
        <v>20150713</v>
      </c>
      <c r="F88" t="s">
        <v>128</v>
      </c>
      <c r="G88">
        <v>32</v>
      </c>
      <c r="H88">
        <v>0</v>
      </c>
      <c r="I88" t="s">
        <v>40</v>
      </c>
      <c r="J88">
        <v>12</v>
      </c>
      <c r="K88" t="s">
        <v>41</v>
      </c>
      <c r="L88" t="s">
        <v>69</v>
      </c>
      <c r="M88" t="s">
        <v>11</v>
      </c>
      <c r="N88" t="s">
        <v>43</v>
      </c>
      <c r="O88" t="s">
        <v>71</v>
      </c>
      <c r="P88" t="s">
        <v>45</v>
      </c>
      <c r="Q88" t="s">
        <v>46</v>
      </c>
      <c r="R88" t="s">
        <v>47</v>
      </c>
      <c r="S88" t="s">
        <v>47</v>
      </c>
      <c r="T88" t="s">
        <v>818</v>
      </c>
      <c r="U88" t="s">
        <v>110</v>
      </c>
      <c r="V88" t="s">
        <v>76</v>
      </c>
      <c r="W88" t="s">
        <v>51</v>
      </c>
      <c r="X88">
        <v>56</v>
      </c>
      <c r="Y88" t="s">
        <v>60</v>
      </c>
      <c r="Z88" t="s">
        <v>85</v>
      </c>
      <c r="AA88" t="s">
        <v>54</v>
      </c>
      <c r="AB88" t="s">
        <v>11</v>
      </c>
      <c r="AC88" t="s">
        <v>75</v>
      </c>
      <c r="AD88" t="s">
        <v>56</v>
      </c>
      <c r="AE88" t="s">
        <v>54</v>
      </c>
      <c r="AF88" t="s">
        <v>98</v>
      </c>
      <c r="AG88" t="s">
        <v>73</v>
      </c>
      <c r="AH88">
        <v>25</v>
      </c>
      <c r="AI88" t="s">
        <v>52</v>
      </c>
      <c r="AJ88" t="s">
        <v>77</v>
      </c>
      <c r="AK88" t="s">
        <v>76</v>
      </c>
      <c r="AL88" t="s">
        <v>54</v>
      </c>
      <c r="AM88" t="s">
        <v>11</v>
      </c>
      <c r="AN88" t="s">
        <v>61</v>
      </c>
      <c r="AO88" t="s">
        <v>62</v>
      </c>
      <c r="AP88" t="s">
        <v>819</v>
      </c>
      <c r="AQ88" t="s">
        <v>63</v>
      </c>
      <c r="AR88">
        <v>0</v>
      </c>
      <c r="AS88">
        <v>0</v>
      </c>
      <c r="AT88">
        <v>0</v>
      </c>
      <c r="AU88">
        <v>1</v>
      </c>
      <c r="AV88" t="s">
        <v>11</v>
      </c>
      <c r="AW88">
        <v>12</v>
      </c>
      <c r="AX88" t="s">
        <v>64</v>
      </c>
      <c r="AY88">
        <v>1</v>
      </c>
      <c r="AZ88" t="s">
        <v>1</v>
      </c>
      <c r="BA88">
        <v>41.481951000000002</v>
      </c>
      <c r="BB88">
        <v>-81.708855999999898</v>
      </c>
      <c r="BC88">
        <v>2015</v>
      </c>
      <c r="BD88">
        <v>7</v>
      </c>
      <c r="BE88">
        <v>8424</v>
      </c>
      <c r="BF88">
        <v>111</v>
      </c>
      <c r="BG88">
        <v>390351039002</v>
      </c>
      <c r="BH88">
        <v>306</v>
      </c>
      <c r="BI88">
        <v>529983</v>
      </c>
      <c r="BJ88">
        <v>822</v>
      </c>
      <c r="BK88">
        <v>362</v>
      </c>
      <c r="BL88">
        <v>460</v>
      </c>
      <c r="BM88">
        <v>27.5</v>
      </c>
      <c r="BN88">
        <v>82</v>
      </c>
      <c r="BO88">
        <v>20</v>
      </c>
      <c r="BP88">
        <v>61</v>
      </c>
      <c r="BQ88">
        <v>56</v>
      </c>
      <c r="BR88">
        <v>44</v>
      </c>
      <c r="BS88">
        <v>58</v>
      </c>
      <c r="BT88">
        <v>5</v>
      </c>
      <c r="BU88">
        <v>46</v>
      </c>
      <c r="BV88">
        <v>92</v>
      </c>
      <c r="BW88">
        <v>99</v>
      </c>
      <c r="BX88">
        <v>30</v>
      </c>
      <c r="BY88">
        <v>14</v>
      </c>
      <c r="BZ88">
        <v>20</v>
      </c>
      <c r="CA88">
        <v>46</v>
      </c>
      <c r="CB88">
        <v>27</v>
      </c>
      <c r="CC88">
        <v>0</v>
      </c>
      <c r="CD88">
        <v>36</v>
      </c>
      <c r="CE88">
        <v>9</v>
      </c>
      <c r="CF88">
        <v>9</v>
      </c>
      <c r="CG88">
        <v>38</v>
      </c>
      <c r="CH88">
        <v>23</v>
      </c>
      <c r="CI88">
        <v>0</v>
      </c>
      <c r="CJ88">
        <v>7</v>
      </c>
      <c r="CK88">
        <v>219</v>
      </c>
      <c r="CL88">
        <v>86</v>
      </c>
      <c r="CM88">
        <v>291</v>
      </c>
      <c r="CN88">
        <v>457</v>
      </c>
      <c r="CO88">
        <v>0</v>
      </c>
      <c r="CP88">
        <v>0</v>
      </c>
      <c r="CQ88">
        <v>0</v>
      </c>
      <c r="CR88">
        <v>66</v>
      </c>
      <c r="CS88">
        <v>8</v>
      </c>
      <c r="CT88">
        <v>232</v>
      </c>
      <c r="CU88">
        <v>450</v>
      </c>
      <c r="CV88">
        <v>142</v>
      </c>
      <c r="CW88">
        <v>65</v>
      </c>
      <c r="CX88">
        <v>0</v>
      </c>
      <c r="CY88">
        <v>15</v>
      </c>
      <c r="CZ88">
        <v>104</v>
      </c>
      <c r="DA88">
        <v>25</v>
      </c>
      <c r="DB88">
        <v>56</v>
      </c>
      <c r="DC88">
        <v>35</v>
      </c>
      <c r="DD88">
        <v>8</v>
      </c>
      <c r="DE88">
        <v>0</v>
      </c>
      <c r="DF88">
        <v>15985</v>
      </c>
      <c r="DG88">
        <v>2.2599999999999998</v>
      </c>
      <c r="DH88">
        <v>136</v>
      </c>
      <c r="DI88">
        <v>522</v>
      </c>
      <c r="DJ88">
        <v>364</v>
      </c>
      <c r="DK88">
        <v>158</v>
      </c>
      <c r="DL88">
        <v>142</v>
      </c>
      <c r="DM88">
        <f t="shared" si="11"/>
        <v>0</v>
      </c>
      <c r="DN88">
        <f t="shared" si="12"/>
        <v>0</v>
      </c>
      <c r="DO88">
        <f t="shared" si="13"/>
        <v>0</v>
      </c>
      <c r="DP88">
        <f t="shared" si="14"/>
        <v>0</v>
      </c>
      <c r="DQ88">
        <f t="shared" si="15"/>
        <v>1</v>
      </c>
      <c r="DR88">
        <f t="shared" si="16"/>
        <v>1</v>
      </c>
      <c r="DS88">
        <f t="shared" si="17"/>
        <v>0</v>
      </c>
      <c r="DT88">
        <f t="shared" si="18"/>
        <v>0</v>
      </c>
      <c r="DU88">
        <f t="shared" si="19"/>
        <v>0</v>
      </c>
      <c r="DV88">
        <f t="shared" si="20"/>
        <v>0</v>
      </c>
      <c r="DW88">
        <f t="shared" si="21"/>
        <v>1</v>
      </c>
    </row>
    <row r="89" spans="1:127" x14ac:dyDescent="0.25">
      <c r="A89">
        <v>20134046350</v>
      </c>
      <c r="B89">
        <v>8416</v>
      </c>
      <c r="C89" t="s">
        <v>184</v>
      </c>
      <c r="D89">
        <v>18.059999999999899</v>
      </c>
      <c r="E89">
        <v>20130729</v>
      </c>
      <c r="F89" t="s">
        <v>133</v>
      </c>
      <c r="G89">
        <v>1260</v>
      </c>
      <c r="H89">
        <v>0</v>
      </c>
      <c r="I89" t="s">
        <v>40</v>
      </c>
      <c r="J89">
        <v>11</v>
      </c>
      <c r="K89" t="s">
        <v>41</v>
      </c>
      <c r="L89" t="s">
        <v>69</v>
      </c>
      <c r="M89" t="s">
        <v>11</v>
      </c>
      <c r="N89" t="s">
        <v>43</v>
      </c>
      <c r="O89" t="s">
        <v>71</v>
      </c>
      <c r="P89" t="s">
        <v>45</v>
      </c>
      <c r="Q89" t="s">
        <v>72</v>
      </c>
      <c r="R89" t="s">
        <v>54</v>
      </c>
      <c r="S89" t="s">
        <v>149</v>
      </c>
      <c r="T89" t="s">
        <v>820</v>
      </c>
      <c r="U89" t="s">
        <v>210</v>
      </c>
      <c r="V89" t="s">
        <v>76</v>
      </c>
      <c r="W89" t="s">
        <v>77</v>
      </c>
      <c r="X89" t="s">
        <v>11</v>
      </c>
      <c r="Y89" t="s">
        <v>11</v>
      </c>
      <c r="Z89" t="s">
        <v>74</v>
      </c>
      <c r="AA89">
        <v>0</v>
      </c>
      <c r="AB89" t="s">
        <v>11</v>
      </c>
      <c r="AC89" t="s">
        <v>75</v>
      </c>
      <c r="AD89" t="s">
        <v>56</v>
      </c>
      <c r="AE89" t="s">
        <v>83</v>
      </c>
      <c r="AF89" t="s">
        <v>47</v>
      </c>
      <c r="AG89" t="s">
        <v>73</v>
      </c>
      <c r="AH89">
        <v>44</v>
      </c>
      <c r="AI89" t="s">
        <v>60</v>
      </c>
      <c r="AJ89" t="s">
        <v>76</v>
      </c>
      <c r="AK89" t="s">
        <v>77</v>
      </c>
      <c r="AL89" t="s">
        <v>54</v>
      </c>
      <c r="AM89" t="s">
        <v>11</v>
      </c>
      <c r="AN89" t="s">
        <v>61</v>
      </c>
      <c r="AO89" t="s">
        <v>62</v>
      </c>
      <c r="AP89" t="s">
        <v>821</v>
      </c>
      <c r="AQ89" t="s">
        <v>63</v>
      </c>
      <c r="AR89">
        <v>0</v>
      </c>
      <c r="AS89">
        <v>0</v>
      </c>
      <c r="AT89">
        <v>0</v>
      </c>
      <c r="AU89">
        <v>1</v>
      </c>
      <c r="AV89" t="s">
        <v>11</v>
      </c>
      <c r="AW89">
        <v>12</v>
      </c>
      <c r="AX89" t="s">
        <v>64</v>
      </c>
      <c r="AY89">
        <v>1</v>
      </c>
      <c r="AZ89" t="s">
        <v>1</v>
      </c>
      <c r="BA89">
        <v>41.500639</v>
      </c>
      <c r="BB89">
        <v>-81.683336999999895</v>
      </c>
      <c r="BC89">
        <v>2013</v>
      </c>
      <c r="BD89">
        <v>7</v>
      </c>
      <c r="BE89">
        <v>8479</v>
      </c>
      <c r="BF89">
        <v>162</v>
      </c>
      <c r="BG89">
        <v>390351077011</v>
      </c>
      <c r="BH89">
        <v>2142</v>
      </c>
      <c r="BI89">
        <v>1770609</v>
      </c>
      <c r="BJ89">
        <v>1377</v>
      </c>
      <c r="BK89">
        <v>688</v>
      </c>
      <c r="BL89">
        <v>689</v>
      </c>
      <c r="BM89">
        <v>31.1999999999999</v>
      </c>
      <c r="BN89">
        <v>19</v>
      </c>
      <c r="BO89">
        <v>0</v>
      </c>
      <c r="BP89">
        <v>0</v>
      </c>
      <c r="BQ89">
        <v>0</v>
      </c>
      <c r="BR89">
        <v>35</v>
      </c>
      <c r="BS89">
        <v>50</v>
      </c>
      <c r="BT89">
        <v>14</v>
      </c>
      <c r="BU89">
        <v>173</v>
      </c>
      <c r="BV89">
        <v>326</v>
      </c>
      <c r="BW89">
        <v>228</v>
      </c>
      <c r="BX89">
        <v>82</v>
      </c>
      <c r="BY89">
        <v>93</v>
      </c>
      <c r="BZ89">
        <v>60</v>
      </c>
      <c r="CA89">
        <v>93</v>
      </c>
      <c r="CB89">
        <v>168</v>
      </c>
      <c r="CC89">
        <v>7</v>
      </c>
      <c r="CD89">
        <v>19</v>
      </c>
      <c r="CE89">
        <v>10</v>
      </c>
      <c r="CF89">
        <v>0</v>
      </c>
      <c r="CG89">
        <v>0</v>
      </c>
      <c r="CH89">
        <v>0</v>
      </c>
      <c r="CI89">
        <v>0</v>
      </c>
      <c r="CJ89">
        <v>0</v>
      </c>
      <c r="CK89">
        <v>19</v>
      </c>
      <c r="CL89">
        <v>10</v>
      </c>
      <c r="CM89">
        <v>358</v>
      </c>
      <c r="CN89">
        <v>871</v>
      </c>
      <c r="CO89">
        <v>30</v>
      </c>
      <c r="CP89">
        <v>62</v>
      </c>
      <c r="CQ89">
        <v>0</v>
      </c>
      <c r="CR89">
        <v>19</v>
      </c>
      <c r="CS89">
        <v>37</v>
      </c>
      <c r="CT89">
        <v>22</v>
      </c>
      <c r="CU89">
        <v>1086</v>
      </c>
      <c r="CV89">
        <v>130</v>
      </c>
      <c r="CW89">
        <v>154</v>
      </c>
      <c r="CX89">
        <v>40</v>
      </c>
      <c r="CY89">
        <v>40</v>
      </c>
      <c r="CZ89">
        <v>101</v>
      </c>
      <c r="DA89">
        <v>0</v>
      </c>
      <c r="DB89">
        <v>310</v>
      </c>
      <c r="DC89">
        <v>152</v>
      </c>
      <c r="DD89">
        <v>140</v>
      </c>
      <c r="DE89">
        <v>19</v>
      </c>
      <c r="DF89">
        <v>36786</v>
      </c>
      <c r="DG89">
        <v>1.54</v>
      </c>
      <c r="DH89">
        <v>353</v>
      </c>
      <c r="DI89">
        <v>990</v>
      </c>
      <c r="DJ89">
        <v>896</v>
      </c>
      <c r="DK89">
        <v>94</v>
      </c>
      <c r="DL89">
        <v>55</v>
      </c>
      <c r="DM89">
        <f t="shared" si="11"/>
        <v>0</v>
      </c>
      <c r="DN89">
        <f t="shared" si="12"/>
        <v>0</v>
      </c>
      <c r="DO89">
        <f t="shared" si="13"/>
        <v>1</v>
      </c>
      <c r="DP89">
        <f t="shared" si="14"/>
        <v>0</v>
      </c>
      <c r="DQ89">
        <f t="shared" si="15"/>
        <v>0</v>
      </c>
      <c r="DR89">
        <f t="shared" si="16"/>
        <v>1</v>
      </c>
      <c r="DS89">
        <f t="shared" si="17"/>
        <v>0</v>
      </c>
      <c r="DT89">
        <f t="shared" si="18"/>
        <v>0</v>
      </c>
      <c r="DU89">
        <f t="shared" si="19"/>
        <v>1</v>
      </c>
      <c r="DV89">
        <f t="shared" si="20"/>
        <v>0</v>
      </c>
      <c r="DW89">
        <f t="shared" si="21"/>
        <v>0</v>
      </c>
    </row>
    <row r="90" spans="1:127" x14ac:dyDescent="0.25">
      <c r="A90">
        <v>20134046449</v>
      </c>
      <c r="B90" t="s">
        <v>211</v>
      </c>
      <c r="C90" t="s">
        <v>99</v>
      </c>
      <c r="D90">
        <v>17.64</v>
      </c>
      <c r="E90">
        <v>20130730</v>
      </c>
      <c r="F90" t="s">
        <v>100</v>
      </c>
      <c r="G90" t="s">
        <v>212</v>
      </c>
      <c r="H90">
        <v>0.01</v>
      </c>
      <c r="I90" t="s">
        <v>115</v>
      </c>
      <c r="J90">
        <v>12</v>
      </c>
      <c r="K90" t="s">
        <v>41</v>
      </c>
      <c r="L90" t="s">
        <v>69</v>
      </c>
      <c r="M90" t="s">
        <v>11</v>
      </c>
      <c r="N90" t="s">
        <v>43</v>
      </c>
      <c r="O90" t="s">
        <v>71</v>
      </c>
      <c r="P90" t="s">
        <v>45</v>
      </c>
      <c r="Q90" t="s">
        <v>94</v>
      </c>
      <c r="R90" t="s">
        <v>204</v>
      </c>
      <c r="S90" t="s">
        <v>47</v>
      </c>
      <c r="T90" t="s">
        <v>822</v>
      </c>
      <c r="U90" t="s">
        <v>213</v>
      </c>
      <c r="V90" t="s">
        <v>51</v>
      </c>
      <c r="W90" t="s">
        <v>50</v>
      </c>
      <c r="X90">
        <v>51</v>
      </c>
      <c r="Y90" t="s">
        <v>60</v>
      </c>
      <c r="Z90" t="s">
        <v>190</v>
      </c>
      <c r="AA90" t="s">
        <v>54</v>
      </c>
      <c r="AB90" t="s">
        <v>11</v>
      </c>
      <c r="AC90" t="s">
        <v>55</v>
      </c>
      <c r="AD90" t="s">
        <v>56</v>
      </c>
      <c r="AE90" t="s">
        <v>54</v>
      </c>
      <c r="AF90" t="s">
        <v>98</v>
      </c>
      <c r="AG90" t="s">
        <v>73</v>
      </c>
      <c r="AH90">
        <v>61</v>
      </c>
      <c r="AI90" t="s">
        <v>60</v>
      </c>
      <c r="AJ90" t="s">
        <v>51</v>
      </c>
      <c r="AK90" t="s">
        <v>50</v>
      </c>
      <c r="AL90" t="s">
        <v>54</v>
      </c>
      <c r="AM90" t="s">
        <v>11</v>
      </c>
      <c r="AN90" t="s">
        <v>61</v>
      </c>
      <c r="AO90" t="s">
        <v>62</v>
      </c>
      <c r="AP90" t="s">
        <v>823</v>
      </c>
      <c r="AQ90" t="s">
        <v>63</v>
      </c>
      <c r="AR90">
        <v>0</v>
      </c>
      <c r="AS90">
        <v>0</v>
      </c>
      <c r="AT90">
        <v>1</v>
      </c>
      <c r="AU90">
        <v>0</v>
      </c>
      <c r="AV90" t="s">
        <v>78</v>
      </c>
      <c r="AW90">
        <v>12</v>
      </c>
      <c r="AX90" t="s">
        <v>64</v>
      </c>
      <c r="AY90">
        <v>1</v>
      </c>
      <c r="AZ90" t="s">
        <v>1</v>
      </c>
      <c r="BA90">
        <v>41.487290000000002</v>
      </c>
      <c r="BB90">
        <v>-81.705841000000007</v>
      </c>
      <c r="BC90">
        <v>2013</v>
      </c>
      <c r="BD90">
        <v>7</v>
      </c>
      <c r="BE90">
        <v>8480</v>
      </c>
      <c r="BF90">
        <v>103</v>
      </c>
      <c r="BG90">
        <v>390351036022</v>
      </c>
      <c r="BH90">
        <v>1784</v>
      </c>
      <c r="BI90">
        <v>245771</v>
      </c>
      <c r="BJ90">
        <v>593</v>
      </c>
      <c r="BK90">
        <v>281</v>
      </c>
      <c r="BL90">
        <v>312</v>
      </c>
      <c r="BM90">
        <v>36.399999999999899</v>
      </c>
      <c r="BN90">
        <v>7</v>
      </c>
      <c r="BO90">
        <v>0</v>
      </c>
      <c r="BP90">
        <v>10</v>
      </c>
      <c r="BQ90">
        <v>33</v>
      </c>
      <c r="BR90">
        <v>12</v>
      </c>
      <c r="BS90">
        <v>0</v>
      </c>
      <c r="BT90">
        <v>20</v>
      </c>
      <c r="BU90">
        <v>26</v>
      </c>
      <c r="BV90">
        <v>59</v>
      </c>
      <c r="BW90">
        <v>108</v>
      </c>
      <c r="BX90">
        <v>54</v>
      </c>
      <c r="BY90">
        <v>62</v>
      </c>
      <c r="BZ90">
        <v>68</v>
      </c>
      <c r="CA90">
        <v>39</v>
      </c>
      <c r="CB90">
        <v>44</v>
      </c>
      <c r="CC90">
        <v>7</v>
      </c>
      <c r="CD90">
        <v>20</v>
      </c>
      <c r="CE90">
        <v>0</v>
      </c>
      <c r="CF90">
        <v>0</v>
      </c>
      <c r="CG90">
        <v>9</v>
      </c>
      <c r="CH90">
        <v>10</v>
      </c>
      <c r="CI90">
        <v>0</v>
      </c>
      <c r="CJ90">
        <v>5</v>
      </c>
      <c r="CK90">
        <v>50</v>
      </c>
      <c r="CL90">
        <v>24</v>
      </c>
      <c r="CM90">
        <v>104</v>
      </c>
      <c r="CN90">
        <v>415</v>
      </c>
      <c r="CO90">
        <v>0</v>
      </c>
      <c r="CP90">
        <v>41</v>
      </c>
      <c r="CQ90">
        <v>0</v>
      </c>
      <c r="CR90">
        <v>22</v>
      </c>
      <c r="CS90">
        <v>11</v>
      </c>
      <c r="CT90">
        <v>54</v>
      </c>
      <c r="CU90">
        <v>485</v>
      </c>
      <c r="CV90">
        <v>42</v>
      </c>
      <c r="CW90">
        <v>62</v>
      </c>
      <c r="CX90">
        <v>0</v>
      </c>
      <c r="CY90">
        <v>23</v>
      </c>
      <c r="CZ90">
        <v>58</v>
      </c>
      <c r="DA90">
        <v>0</v>
      </c>
      <c r="DB90">
        <v>182</v>
      </c>
      <c r="DC90">
        <v>70</v>
      </c>
      <c r="DD90">
        <v>37</v>
      </c>
      <c r="DE90">
        <v>11</v>
      </c>
      <c r="DF90">
        <v>65833</v>
      </c>
      <c r="DG90">
        <v>1.73</v>
      </c>
      <c r="DH90">
        <v>28</v>
      </c>
      <c r="DI90">
        <v>446</v>
      </c>
      <c r="DJ90">
        <v>342</v>
      </c>
      <c r="DK90">
        <v>104</v>
      </c>
      <c r="DL90">
        <v>168</v>
      </c>
      <c r="DM90">
        <f t="shared" si="11"/>
        <v>0</v>
      </c>
      <c r="DN90">
        <f t="shared" si="12"/>
        <v>0</v>
      </c>
      <c r="DO90">
        <f t="shared" si="13"/>
        <v>1</v>
      </c>
      <c r="DP90">
        <f t="shared" si="14"/>
        <v>0</v>
      </c>
      <c r="DQ90">
        <f t="shared" si="15"/>
        <v>0</v>
      </c>
      <c r="DR90">
        <f t="shared" si="16"/>
        <v>1</v>
      </c>
      <c r="DS90">
        <f t="shared" si="17"/>
        <v>0</v>
      </c>
      <c r="DT90">
        <f t="shared" si="18"/>
        <v>0</v>
      </c>
      <c r="DU90">
        <f t="shared" si="19"/>
        <v>1</v>
      </c>
      <c r="DV90">
        <f t="shared" si="20"/>
        <v>0</v>
      </c>
      <c r="DW90">
        <f t="shared" si="21"/>
        <v>0</v>
      </c>
    </row>
    <row r="91" spans="1:127" x14ac:dyDescent="0.25">
      <c r="A91">
        <v>20124010399</v>
      </c>
      <c r="B91">
        <v>8025</v>
      </c>
      <c r="C91" t="s">
        <v>172</v>
      </c>
      <c r="D91">
        <v>1.1100000000000001</v>
      </c>
      <c r="E91">
        <v>20120611</v>
      </c>
      <c r="F91" t="s">
        <v>173</v>
      </c>
      <c r="G91">
        <v>1547</v>
      </c>
      <c r="H91">
        <v>0</v>
      </c>
      <c r="I91" t="s">
        <v>40</v>
      </c>
      <c r="J91">
        <v>1</v>
      </c>
      <c r="K91" t="s">
        <v>68</v>
      </c>
      <c r="L91" t="s">
        <v>69</v>
      </c>
      <c r="M91" t="s">
        <v>11</v>
      </c>
      <c r="N91" t="s">
        <v>43</v>
      </c>
      <c r="O91" t="s">
        <v>71</v>
      </c>
      <c r="P91" t="s">
        <v>45</v>
      </c>
      <c r="Q91" t="s">
        <v>72</v>
      </c>
      <c r="R91" t="s">
        <v>227</v>
      </c>
      <c r="S91" t="s">
        <v>98</v>
      </c>
      <c r="T91" t="s">
        <v>824</v>
      </c>
      <c r="U91" t="s">
        <v>73</v>
      </c>
      <c r="V91" t="s">
        <v>51</v>
      </c>
      <c r="W91" t="s">
        <v>238</v>
      </c>
      <c r="X91">
        <v>39</v>
      </c>
      <c r="Y91" t="s">
        <v>60</v>
      </c>
      <c r="Z91" t="s">
        <v>190</v>
      </c>
      <c r="AA91" t="s">
        <v>186</v>
      </c>
      <c r="AB91" t="s">
        <v>11</v>
      </c>
      <c r="AC91" t="s">
        <v>86</v>
      </c>
      <c r="AD91" t="s">
        <v>56</v>
      </c>
      <c r="AE91" t="s">
        <v>54</v>
      </c>
      <c r="AF91" t="s">
        <v>48</v>
      </c>
      <c r="AG91" t="s">
        <v>89</v>
      </c>
      <c r="AH91">
        <v>40</v>
      </c>
      <c r="AI91" t="s">
        <v>60</v>
      </c>
      <c r="AJ91" t="s">
        <v>77</v>
      </c>
      <c r="AK91" t="s">
        <v>76</v>
      </c>
      <c r="AL91" t="s">
        <v>54</v>
      </c>
      <c r="AM91" t="s">
        <v>11</v>
      </c>
      <c r="AN91" t="s">
        <v>61</v>
      </c>
      <c r="AO91" t="s">
        <v>62</v>
      </c>
      <c r="AP91" t="s">
        <v>825</v>
      </c>
      <c r="AQ91" t="s">
        <v>63</v>
      </c>
      <c r="AR91">
        <v>0</v>
      </c>
      <c r="AS91">
        <v>0</v>
      </c>
      <c r="AT91">
        <v>1</v>
      </c>
      <c r="AU91">
        <v>0</v>
      </c>
      <c r="AV91" t="s">
        <v>11</v>
      </c>
      <c r="AW91">
        <v>12</v>
      </c>
      <c r="AX91" t="s">
        <v>64</v>
      </c>
      <c r="AY91">
        <v>1</v>
      </c>
      <c r="AZ91" t="s">
        <v>1</v>
      </c>
      <c r="BA91">
        <v>41.506844999999899</v>
      </c>
      <c r="BB91">
        <v>-81.684438999999898</v>
      </c>
      <c r="BC91">
        <v>2012</v>
      </c>
      <c r="BD91">
        <v>6</v>
      </c>
      <c r="BE91">
        <v>8623</v>
      </c>
      <c r="BF91">
        <v>163</v>
      </c>
      <c r="BG91">
        <v>390351078021</v>
      </c>
      <c r="BH91">
        <v>1904</v>
      </c>
      <c r="BI91">
        <v>417649</v>
      </c>
      <c r="BJ91">
        <v>366</v>
      </c>
      <c r="BK91">
        <v>192</v>
      </c>
      <c r="BL91">
        <v>174</v>
      </c>
      <c r="BM91">
        <v>58.299999999999898</v>
      </c>
      <c r="BN91">
        <v>0</v>
      </c>
      <c r="BO91">
        <v>0</v>
      </c>
      <c r="BP91">
        <v>0</v>
      </c>
      <c r="BQ91">
        <v>0</v>
      </c>
      <c r="BR91">
        <v>0</v>
      </c>
      <c r="BS91">
        <v>21</v>
      </c>
      <c r="BT91">
        <v>0</v>
      </c>
      <c r="BU91">
        <v>0</v>
      </c>
      <c r="BV91">
        <v>19</v>
      </c>
      <c r="BW91">
        <v>31</v>
      </c>
      <c r="BX91">
        <v>0</v>
      </c>
      <c r="BY91">
        <v>0</v>
      </c>
      <c r="BZ91">
        <v>10</v>
      </c>
      <c r="CA91">
        <v>44</v>
      </c>
      <c r="CB91">
        <v>80</v>
      </c>
      <c r="CC91">
        <v>11</v>
      </c>
      <c r="CD91">
        <v>29</v>
      </c>
      <c r="CE91">
        <v>27</v>
      </c>
      <c r="CF91">
        <v>23</v>
      </c>
      <c r="CG91">
        <v>26</v>
      </c>
      <c r="CH91">
        <v>23</v>
      </c>
      <c r="CI91">
        <v>18</v>
      </c>
      <c r="CJ91">
        <v>4</v>
      </c>
      <c r="CK91">
        <v>0</v>
      </c>
      <c r="CL91">
        <v>121</v>
      </c>
      <c r="CM91">
        <v>229</v>
      </c>
      <c r="CN91">
        <v>70</v>
      </c>
      <c r="CO91">
        <v>0</v>
      </c>
      <c r="CP91">
        <v>48</v>
      </c>
      <c r="CQ91">
        <v>0</v>
      </c>
      <c r="CR91">
        <v>0</v>
      </c>
      <c r="CS91">
        <v>19</v>
      </c>
      <c r="CT91">
        <v>0</v>
      </c>
      <c r="CU91">
        <v>345</v>
      </c>
      <c r="CV91">
        <v>77</v>
      </c>
      <c r="CW91">
        <v>153</v>
      </c>
      <c r="CX91">
        <v>10</v>
      </c>
      <c r="CY91">
        <v>0</v>
      </c>
      <c r="CZ91">
        <v>59</v>
      </c>
      <c r="DA91">
        <v>23</v>
      </c>
      <c r="DB91">
        <v>16</v>
      </c>
      <c r="DC91">
        <v>7</v>
      </c>
      <c r="DD91">
        <v>0</v>
      </c>
      <c r="DE91">
        <v>0</v>
      </c>
      <c r="DF91">
        <v>8771</v>
      </c>
      <c r="DG91">
        <v>1.35</v>
      </c>
      <c r="DH91">
        <v>224</v>
      </c>
      <c r="DI91">
        <v>356</v>
      </c>
      <c r="DJ91">
        <v>271</v>
      </c>
      <c r="DK91">
        <v>85</v>
      </c>
      <c r="DL91">
        <v>7</v>
      </c>
      <c r="DM91">
        <f t="shared" si="11"/>
        <v>0</v>
      </c>
      <c r="DN91">
        <f t="shared" si="12"/>
        <v>1</v>
      </c>
      <c r="DO91">
        <f t="shared" si="13"/>
        <v>0</v>
      </c>
      <c r="DP91">
        <f t="shared" si="14"/>
        <v>0</v>
      </c>
      <c r="DQ91">
        <f t="shared" si="15"/>
        <v>0</v>
      </c>
      <c r="DR91">
        <f t="shared" si="16"/>
        <v>1</v>
      </c>
      <c r="DS91">
        <f t="shared" si="17"/>
        <v>0</v>
      </c>
      <c r="DT91">
        <f t="shared" si="18"/>
        <v>1</v>
      </c>
      <c r="DU91">
        <f t="shared" si="19"/>
        <v>0</v>
      </c>
      <c r="DV91">
        <f t="shared" si="20"/>
        <v>0</v>
      </c>
      <c r="DW91">
        <f t="shared" si="21"/>
        <v>0</v>
      </c>
    </row>
    <row r="92" spans="1:127" x14ac:dyDescent="0.25">
      <c r="A92">
        <v>20118131492</v>
      </c>
      <c r="B92">
        <v>9761</v>
      </c>
      <c r="C92" t="s">
        <v>249</v>
      </c>
      <c r="D92">
        <v>1</v>
      </c>
      <c r="E92">
        <v>20110802</v>
      </c>
      <c r="F92" t="s">
        <v>250</v>
      </c>
      <c r="G92" t="s">
        <v>251</v>
      </c>
      <c r="H92">
        <v>0</v>
      </c>
      <c r="I92" t="s">
        <v>115</v>
      </c>
      <c r="J92">
        <v>19</v>
      </c>
      <c r="K92" t="s">
        <v>41</v>
      </c>
      <c r="L92" t="s">
        <v>69</v>
      </c>
      <c r="M92" t="s">
        <v>11</v>
      </c>
      <c r="N92" t="s">
        <v>43</v>
      </c>
      <c r="O92" t="s">
        <v>71</v>
      </c>
      <c r="P92" t="s">
        <v>45</v>
      </c>
      <c r="Q92" t="s">
        <v>94</v>
      </c>
      <c r="R92" t="s">
        <v>54</v>
      </c>
      <c r="S92" t="s">
        <v>88</v>
      </c>
      <c r="T92" t="s">
        <v>826</v>
      </c>
      <c r="U92" t="s">
        <v>129</v>
      </c>
      <c r="V92" t="s">
        <v>77</v>
      </c>
      <c r="W92" t="s">
        <v>51</v>
      </c>
      <c r="X92">
        <v>54</v>
      </c>
      <c r="Y92" t="s">
        <v>60</v>
      </c>
      <c r="Z92" t="s">
        <v>120</v>
      </c>
      <c r="AA92" t="s">
        <v>54</v>
      </c>
      <c r="AB92" t="s">
        <v>11</v>
      </c>
      <c r="AC92" t="s">
        <v>86</v>
      </c>
      <c r="AD92" t="s">
        <v>56</v>
      </c>
      <c r="AE92" t="s">
        <v>57</v>
      </c>
      <c r="AF92" t="s">
        <v>98</v>
      </c>
      <c r="AG92" t="s">
        <v>73</v>
      </c>
      <c r="AH92">
        <v>45</v>
      </c>
      <c r="AI92" t="s">
        <v>52</v>
      </c>
      <c r="AJ92" t="s">
        <v>51</v>
      </c>
      <c r="AK92" t="s">
        <v>50</v>
      </c>
      <c r="AL92" t="s">
        <v>54</v>
      </c>
      <c r="AM92" t="s">
        <v>11</v>
      </c>
      <c r="AN92" t="s">
        <v>61</v>
      </c>
      <c r="AO92" t="s">
        <v>62</v>
      </c>
      <c r="AP92" t="s">
        <v>827</v>
      </c>
      <c r="AQ92" t="s">
        <v>151</v>
      </c>
      <c r="AR92">
        <v>0</v>
      </c>
      <c r="AS92">
        <v>0</v>
      </c>
      <c r="AT92">
        <v>1</v>
      </c>
      <c r="AU92">
        <v>0</v>
      </c>
      <c r="AV92" t="s">
        <v>11</v>
      </c>
      <c r="AW92">
        <v>12</v>
      </c>
      <c r="AX92" t="s">
        <v>64</v>
      </c>
      <c r="AY92">
        <v>1</v>
      </c>
      <c r="AZ92" t="s">
        <v>90</v>
      </c>
      <c r="BA92">
        <v>41.472219000000003</v>
      </c>
      <c r="BB92">
        <v>-81.713368000000003</v>
      </c>
      <c r="BC92">
        <v>2011</v>
      </c>
      <c r="BD92">
        <v>8</v>
      </c>
      <c r="BE92">
        <v>8653</v>
      </c>
      <c r="BF92">
        <v>107</v>
      </c>
      <c r="BG92">
        <v>390351038001</v>
      </c>
      <c r="BH92">
        <v>322</v>
      </c>
      <c r="BI92">
        <v>512922</v>
      </c>
      <c r="BJ92">
        <v>803</v>
      </c>
      <c r="BK92">
        <v>378</v>
      </c>
      <c r="BL92">
        <v>425</v>
      </c>
      <c r="BM92">
        <v>33.899999999999899</v>
      </c>
      <c r="BN92">
        <v>82</v>
      </c>
      <c r="BO92">
        <v>11</v>
      </c>
      <c r="BP92">
        <v>59</v>
      </c>
      <c r="BQ92">
        <v>24</v>
      </c>
      <c r="BR92">
        <v>0</v>
      </c>
      <c r="BS92">
        <v>18</v>
      </c>
      <c r="BT92">
        <v>0</v>
      </c>
      <c r="BU92">
        <v>50</v>
      </c>
      <c r="BV92">
        <v>67</v>
      </c>
      <c r="BW92">
        <v>100</v>
      </c>
      <c r="BX92">
        <v>34</v>
      </c>
      <c r="BY92">
        <v>35</v>
      </c>
      <c r="BZ92">
        <v>81</v>
      </c>
      <c r="CA92">
        <v>48</v>
      </c>
      <c r="CB92">
        <v>74</v>
      </c>
      <c r="CC92">
        <v>30</v>
      </c>
      <c r="CD92">
        <v>26</v>
      </c>
      <c r="CE92">
        <v>7</v>
      </c>
      <c r="CF92">
        <v>14</v>
      </c>
      <c r="CG92">
        <v>7</v>
      </c>
      <c r="CH92">
        <v>31</v>
      </c>
      <c r="CI92">
        <v>0</v>
      </c>
      <c r="CJ92">
        <v>5</v>
      </c>
      <c r="CK92">
        <v>176</v>
      </c>
      <c r="CL92">
        <v>64</v>
      </c>
      <c r="CM92">
        <v>178</v>
      </c>
      <c r="CN92">
        <v>457</v>
      </c>
      <c r="CO92">
        <v>0</v>
      </c>
      <c r="CP92">
        <v>17</v>
      </c>
      <c r="CQ92">
        <v>0</v>
      </c>
      <c r="CR92">
        <v>75</v>
      </c>
      <c r="CS92">
        <v>76</v>
      </c>
      <c r="CT92">
        <v>233</v>
      </c>
      <c r="CU92">
        <v>559</v>
      </c>
      <c r="CV92">
        <v>265</v>
      </c>
      <c r="CW92">
        <v>101</v>
      </c>
      <c r="CX92">
        <v>44</v>
      </c>
      <c r="CY92">
        <v>12</v>
      </c>
      <c r="CZ92">
        <v>63</v>
      </c>
      <c r="DA92">
        <v>22</v>
      </c>
      <c r="DB92">
        <v>30</v>
      </c>
      <c r="DC92">
        <v>14</v>
      </c>
      <c r="DD92">
        <v>0</v>
      </c>
      <c r="DE92">
        <v>8</v>
      </c>
      <c r="DF92">
        <v>19635</v>
      </c>
      <c r="DG92">
        <v>2.78</v>
      </c>
      <c r="DH92">
        <v>103</v>
      </c>
      <c r="DI92">
        <v>381</v>
      </c>
      <c r="DJ92">
        <v>289</v>
      </c>
      <c r="DK92">
        <v>92</v>
      </c>
      <c r="DL92">
        <v>89</v>
      </c>
      <c r="DM92">
        <f t="shared" si="11"/>
        <v>1</v>
      </c>
      <c r="DN92">
        <f t="shared" si="12"/>
        <v>0</v>
      </c>
      <c r="DO92">
        <f t="shared" si="13"/>
        <v>0</v>
      </c>
      <c r="DP92">
        <f t="shared" si="14"/>
        <v>0</v>
      </c>
      <c r="DQ92">
        <f t="shared" si="15"/>
        <v>0</v>
      </c>
      <c r="DR92">
        <f t="shared" si="16"/>
        <v>1</v>
      </c>
      <c r="DS92">
        <f t="shared" si="17"/>
        <v>1</v>
      </c>
      <c r="DT92">
        <f t="shared" si="18"/>
        <v>0</v>
      </c>
      <c r="DU92">
        <f t="shared" si="19"/>
        <v>0</v>
      </c>
      <c r="DV92">
        <f t="shared" si="20"/>
        <v>0</v>
      </c>
      <c r="DW92">
        <f t="shared" si="21"/>
        <v>0</v>
      </c>
    </row>
    <row r="93" spans="1:127" x14ac:dyDescent="0.25">
      <c r="A93">
        <v>20144014980</v>
      </c>
      <c r="B93">
        <v>4631</v>
      </c>
      <c r="C93" t="s">
        <v>219</v>
      </c>
      <c r="D93">
        <v>99.989999999999895</v>
      </c>
      <c r="E93">
        <v>20140410</v>
      </c>
      <c r="F93" t="s">
        <v>828</v>
      </c>
      <c r="G93" t="s">
        <v>829</v>
      </c>
      <c r="H93">
        <v>0</v>
      </c>
      <c r="I93" t="s">
        <v>67</v>
      </c>
      <c r="J93">
        <v>19</v>
      </c>
      <c r="K93" t="s">
        <v>41</v>
      </c>
      <c r="L93" t="s">
        <v>69</v>
      </c>
      <c r="M93" t="s">
        <v>11</v>
      </c>
      <c r="N93" t="s">
        <v>43</v>
      </c>
      <c r="O93" t="s">
        <v>71</v>
      </c>
      <c r="P93" t="s">
        <v>45</v>
      </c>
      <c r="Q93" t="s">
        <v>47</v>
      </c>
      <c r="R93" t="s">
        <v>47</v>
      </c>
      <c r="S93" t="s">
        <v>47</v>
      </c>
      <c r="T93" t="s">
        <v>830</v>
      </c>
      <c r="U93" t="s">
        <v>73</v>
      </c>
      <c r="V93" t="s">
        <v>47</v>
      </c>
      <c r="W93" t="s">
        <v>47</v>
      </c>
      <c r="X93">
        <v>9</v>
      </c>
      <c r="Y93" t="s">
        <v>60</v>
      </c>
      <c r="Z93" t="s">
        <v>74</v>
      </c>
      <c r="AA93" t="s">
        <v>54</v>
      </c>
      <c r="AB93" t="s">
        <v>11</v>
      </c>
      <c r="AC93" t="s">
        <v>75</v>
      </c>
      <c r="AD93" t="s">
        <v>56</v>
      </c>
      <c r="AE93" t="s">
        <v>47</v>
      </c>
      <c r="AF93" t="s">
        <v>47</v>
      </c>
      <c r="AG93" t="s">
        <v>110</v>
      </c>
      <c r="AH93" t="s">
        <v>11</v>
      </c>
      <c r="AI93" t="s">
        <v>11</v>
      </c>
      <c r="AJ93" t="s">
        <v>47</v>
      </c>
      <c r="AK93" t="s">
        <v>47</v>
      </c>
      <c r="AL93">
        <v>0</v>
      </c>
      <c r="AM93" t="s">
        <v>11</v>
      </c>
      <c r="AN93" t="s">
        <v>61</v>
      </c>
      <c r="AO93" t="s">
        <v>62</v>
      </c>
      <c r="AP93" t="s">
        <v>831</v>
      </c>
      <c r="AQ93" t="s">
        <v>63</v>
      </c>
      <c r="AR93">
        <v>0</v>
      </c>
      <c r="AS93">
        <v>0</v>
      </c>
      <c r="AT93">
        <v>0</v>
      </c>
      <c r="AU93">
        <v>1</v>
      </c>
      <c r="AV93" t="s">
        <v>11</v>
      </c>
      <c r="AW93">
        <v>12</v>
      </c>
      <c r="AX93" t="s">
        <v>64</v>
      </c>
      <c r="AY93">
        <v>1</v>
      </c>
      <c r="AZ93" t="s">
        <v>1</v>
      </c>
      <c r="BA93">
        <v>41.466537000000002</v>
      </c>
      <c r="BB93">
        <v>-81.717635999999899</v>
      </c>
      <c r="BC93">
        <v>2014</v>
      </c>
      <c r="BD93">
        <v>4</v>
      </c>
      <c r="BE93">
        <v>8891</v>
      </c>
      <c r="BF93">
        <v>91</v>
      </c>
      <c r="BG93">
        <v>390351028003</v>
      </c>
      <c r="BH93">
        <v>1747</v>
      </c>
      <c r="BI93">
        <v>238790</v>
      </c>
      <c r="BJ93">
        <v>891</v>
      </c>
      <c r="BK93">
        <v>398</v>
      </c>
      <c r="BL93">
        <v>493</v>
      </c>
      <c r="BM93">
        <v>26.8</v>
      </c>
      <c r="BN93">
        <v>165</v>
      </c>
      <c r="BO93">
        <v>58</v>
      </c>
      <c r="BP93">
        <v>58</v>
      </c>
      <c r="BQ93">
        <v>34</v>
      </c>
      <c r="BR93">
        <v>55</v>
      </c>
      <c r="BS93">
        <v>0</v>
      </c>
      <c r="BT93">
        <v>6</v>
      </c>
      <c r="BU93">
        <v>65</v>
      </c>
      <c r="BV93">
        <v>16</v>
      </c>
      <c r="BW93">
        <v>25</v>
      </c>
      <c r="BX93">
        <v>74</v>
      </c>
      <c r="BY93">
        <v>37</v>
      </c>
      <c r="BZ93">
        <v>40</v>
      </c>
      <c r="CA93">
        <v>51</v>
      </c>
      <c r="CB93">
        <v>86</v>
      </c>
      <c r="CC93">
        <v>33</v>
      </c>
      <c r="CD93">
        <v>24</v>
      </c>
      <c r="CE93">
        <v>6</v>
      </c>
      <c r="CF93">
        <v>0</v>
      </c>
      <c r="CG93">
        <v>28</v>
      </c>
      <c r="CH93">
        <v>22</v>
      </c>
      <c r="CI93">
        <v>0</v>
      </c>
      <c r="CJ93">
        <v>8</v>
      </c>
      <c r="CK93">
        <v>315</v>
      </c>
      <c r="CL93">
        <v>64</v>
      </c>
      <c r="CM93">
        <v>42</v>
      </c>
      <c r="CN93">
        <v>607</v>
      </c>
      <c r="CO93">
        <v>0</v>
      </c>
      <c r="CP93">
        <v>0</v>
      </c>
      <c r="CQ93">
        <v>0</v>
      </c>
      <c r="CR93">
        <v>138</v>
      </c>
      <c r="CS93">
        <v>104</v>
      </c>
      <c r="CT93">
        <v>436</v>
      </c>
      <c r="CU93">
        <v>450</v>
      </c>
      <c r="CV93">
        <v>166</v>
      </c>
      <c r="CW93">
        <v>145</v>
      </c>
      <c r="CX93">
        <v>65</v>
      </c>
      <c r="CY93">
        <v>6</v>
      </c>
      <c r="CZ93">
        <v>61</v>
      </c>
      <c r="DA93">
        <v>7</v>
      </c>
      <c r="DB93">
        <v>0</v>
      </c>
      <c r="DC93">
        <v>0</v>
      </c>
      <c r="DD93">
        <v>0</v>
      </c>
      <c r="DE93">
        <v>0</v>
      </c>
      <c r="DF93">
        <v>19375</v>
      </c>
      <c r="DG93">
        <v>2.99</v>
      </c>
      <c r="DH93">
        <v>143</v>
      </c>
      <c r="DI93">
        <v>452</v>
      </c>
      <c r="DJ93">
        <v>298</v>
      </c>
      <c r="DK93">
        <v>154</v>
      </c>
      <c r="DL93">
        <v>148</v>
      </c>
      <c r="DM93">
        <f t="shared" si="11"/>
        <v>0</v>
      </c>
      <c r="DN93">
        <f t="shared" si="12"/>
        <v>0</v>
      </c>
      <c r="DO93">
        <f t="shared" si="13"/>
        <v>0</v>
      </c>
      <c r="DP93">
        <f t="shared" si="14"/>
        <v>1</v>
      </c>
      <c r="DQ93">
        <f t="shared" si="15"/>
        <v>0</v>
      </c>
      <c r="DR93">
        <f t="shared" si="16"/>
        <v>1</v>
      </c>
      <c r="DS93">
        <f t="shared" si="17"/>
        <v>0</v>
      </c>
      <c r="DT93">
        <f t="shared" si="18"/>
        <v>0</v>
      </c>
      <c r="DU93">
        <f t="shared" si="19"/>
        <v>0</v>
      </c>
      <c r="DV93">
        <f t="shared" si="20"/>
        <v>1</v>
      </c>
      <c r="DW93">
        <f t="shared" si="21"/>
        <v>0</v>
      </c>
    </row>
    <row r="94" spans="1:127" x14ac:dyDescent="0.25">
      <c r="A94">
        <v>20144028806</v>
      </c>
      <c r="B94">
        <v>9484</v>
      </c>
      <c r="C94" t="s">
        <v>234</v>
      </c>
      <c r="D94">
        <v>4.4800000000000004</v>
      </c>
      <c r="E94">
        <v>20140802</v>
      </c>
      <c r="F94" t="s">
        <v>235</v>
      </c>
      <c r="G94" t="s">
        <v>832</v>
      </c>
      <c r="H94">
        <v>0</v>
      </c>
      <c r="I94" t="s">
        <v>102</v>
      </c>
      <c r="J94">
        <v>19</v>
      </c>
      <c r="K94" t="s">
        <v>68</v>
      </c>
      <c r="L94" t="s">
        <v>69</v>
      </c>
      <c r="M94" t="s">
        <v>11</v>
      </c>
      <c r="N94" t="s">
        <v>43</v>
      </c>
      <c r="O94" t="s">
        <v>71</v>
      </c>
      <c r="P94" t="s">
        <v>45</v>
      </c>
      <c r="Q94" t="s">
        <v>46</v>
      </c>
      <c r="R94" t="s">
        <v>47</v>
      </c>
      <c r="S94" t="s">
        <v>47</v>
      </c>
      <c r="T94" t="s">
        <v>833</v>
      </c>
      <c r="U94" t="s">
        <v>110</v>
      </c>
      <c r="V94" t="s">
        <v>50</v>
      </c>
      <c r="W94" t="s">
        <v>77</v>
      </c>
      <c r="X94" t="s">
        <v>11</v>
      </c>
      <c r="Y94" t="s">
        <v>11</v>
      </c>
      <c r="Z94" t="s">
        <v>120</v>
      </c>
      <c r="AA94">
        <v>0</v>
      </c>
      <c r="AB94" t="s">
        <v>11</v>
      </c>
      <c r="AC94" t="s">
        <v>86</v>
      </c>
      <c r="AD94" t="s">
        <v>56</v>
      </c>
      <c r="AE94" t="s">
        <v>54</v>
      </c>
      <c r="AF94" t="s">
        <v>98</v>
      </c>
      <c r="AG94" t="s">
        <v>73</v>
      </c>
      <c r="AH94">
        <v>42</v>
      </c>
      <c r="AI94" t="s">
        <v>60</v>
      </c>
      <c r="AJ94" t="s">
        <v>76</v>
      </c>
      <c r="AK94" t="s">
        <v>77</v>
      </c>
      <c r="AL94" t="s">
        <v>54</v>
      </c>
      <c r="AM94" t="s">
        <v>11</v>
      </c>
      <c r="AN94" t="s">
        <v>61</v>
      </c>
      <c r="AO94" t="s">
        <v>62</v>
      </c>
      <c r="AP94" t="s">
        <v>834</v>
      </c>
      <c r="AQ94" t="s">
        <v>130</v>
      </c>
      <c r="AR94">
        <v>0</v>
      </c>
      <c r="AS94">
        <v>0</v>
      </c>
      <c r="AT94">
        <v>1</v>
      </c>
      <c r="AU94">
        <v>0</v>
      </c>
      <c r="AV94" t="s">
        <v>11</v>
      </c>
      <c r="AW94">
        <v>12</v>
      </c>
      <c r="AX94" t="s">
        <v>64</v>
      </c>
      <c r="AY94">
        <v>1</v>
      </c>
      <c r="AZ94" t="s">
        <v>1</v>
      </c>
      <c r="BA94">
        <v>41.4832579999999</v>
      </c>
      <c r="BB94">
        <v>-81.7401839999999</v>
      </c>
      <c r="BC94">
        <v>2014</v>
      </c>
      <c r="BD94">
        <v>8</v>
      </c>
      <c r="BE94">
        <v>9017</v>
      </c>
      <c r="BF94">
        <v>1104</v>
      </c>
      <c r="BG94">
        <v>390351012002</v>
      </c>
      <c r="BH94">
        <v>1960</v>
      </c>
      <c r="BI94">
        <v>348274</v>
      </c>
      <c r="BJ94">
        <v>1405</v>
      </c>
      <c r="BK94">
        <v>740</v>
      </c>
      <c r="BL94">
        <v>665</v>
      </c>
      <c r="BM94">
        <v>35.200000000000003</v>
      </c>
      <c r="BN94">
        <v>26</v>
      </c>
      <c r="BO94">
        <v>45</v>
      </c>
      <c r="BP94">
        <v>56</v>
      </c>
      <c r="BQ94">
        <v>104</v>
      </c>
      <c r="BR94">
        <v>143</v>
      </c>
      <c r="BS94">
        <v>32</v>
      </c>
      <c r="BT94">
        <v>0</v>
      </c>
      <c r="BU94">
        <v>26</v>
      </c>
      <c r="BV94">
        <v>175</v>
      </c>
      <c r="BW94">
        <v>92</v>
      </c>
      <c r="BX94">
        <v>98</v>
      </c>
      <c r="BY94">
        <v>113</v>
      </c>
      <c r="BZ94">
        <v>87</v>
      </c>
      <c r="CA94">
        <v>87</v>
      </c>
      <c r="CB94">
        <v>102</v>
      </c>
      <c r="CC94">
        <v>30</v>
      </c>
      <c r="CD94">
        <v>7</v>
      </c>
      <c r="CE94">
        <v>0</v>
      </c>
      <c r="CF94">
        <v>8</v>
      </c>
      <c r="CG94">
        <v>34</v>
      </c>
      <c r="CH94">
        <v>46</v>
      </c>
      <c r="CI94">
        <v>34</v>
      </c>
      <c r="CJ94">
        <v>60</v>
      </c>
      <c r="CK94">
        <v>231</v>
      </c>
      <c r="CL94">
        <v>182</v>
      </c>
      <c r="CM94">
        <v>469</v>
      </c>
      <c r="CN94">
        <v>800</v>
      </c>
      <c r="CO94">
        <v>53</v>
      </c>
      <c r="CP94">
        <v>51</v>
      </c>
      <c r="CQ94">
        <v>0</v>
      </c>
      <c r="CR94">
        <v>17</v>
      </c>
      <c r="CS94">
        <v>15</v>
      </c>
      <c r="CT94">
        <v>211</v>
      </c>
      <c r="CU94">
        <v>973</v>
      </c>
      <c r="CV94">
        <v>222</v>
      </c>
      <c r="CW94">
        <v>248</v>
      </c>
      <c r="CX94">
        <v>16</v>
      </c>
      <c r="CY94">
        <v>37</v>
      </c>
      <c r="CZ94">
        <v>203</v>
      </c>
      <c r="DA94">
        <v>47</v>
      </c>
      <c r="DB94">
        <v>158</v>
      </c>
      <c r="DC94">
        <v>25</v>
      </c>
      <c r="DD94">
        <v>0</v>
      </c>
      <c r="DE94">
        <v>17</v>
      </c>
      <c r="DF94">
        <v>16958</v>
      </c>
      <c r="DG94">
        <v>2.0299999999999998</v>
      </c>
      <c r="DH94">
        <v>353</v>
      </c>
      <c r="DI94">
        <v>932</v>
      </c>
      <c r="DJ94">
        <v>693</v>
      </c>
      <c r="DK94">
        <v>239</v>
      </c>
      <c r="DL94">
        <v>145</v>
      </c>
      <c r="DM94">
        <f t="shared" si="11"/>
        <v>0</v>
      </c>
      <c r="DN94">
        <f t="shared" si="12"/>
        <v>0</v>
      </c>
      <c r="DO94">
        <f t="shared" si="13"/>
        <v>0</v>
      </c>
      <c r="DP94">
        <f t="shared" si="14"/>
        <v>1</v>
      </c>
      <c r="DQ94">
        <f t="shared" si="15"/>
        <v>0</v>
      </c>
      <c r="DR94">
        <f t="shared" si="16"/>
        <v>1</v>
      </c>
      <c r="DS94">
        <f t="shared" si="17"/>
        <v>0</v>
      </c>
      <c r="DT94">
        <f t="shared" si="18"/>
        <v>0</v>
      </c>
      <c r="DU94">
        <f t="shared" si="19"/>
        <v>0</v>
      </c>
      <c r="DV94">
        <f t="shared" si="20"/>
        <v>1</v>
      </c>
      <c r="DW94">
        <f t="shared" si="21"/>
        <v>0</v>
      </c>
    </row>
    <row r="95" spans="1:127" x14ac:dyDescent="0.25">
      <c r="A95">
        <v>20144035164</v>
      </c>
      <c r="B95">
        <v>11406</v>
      </c>
      <c r="C95" t="s">
        <v>154</v>
      </c>
      <c r="D95">
        <v>1.55</v>
      </c>
      <c r="E95">
        <v>20140926</v>
      </c>
      <c r="F95" t="s">
        <v>155</v>
      </c>
      <c r="G95">
        <v>44</v>
      </c>
      <c r="H95">
        <v>0</v>
      </c>
      <c r="I95" t="s">
        <v>125</v>
      </c>
      <c r="J95">
        <v>15</v>
      </c>
      <c r="K95" t="s">
        <v>41</v>
      </c>
      <c r="L95" t="s">
        <v>69</v>
      </c>
      <c r="M95" t="s">
        <v>11</v>
      </c>
      <c r="N95" t="s">
        <v>43</v>
      </c>
      <c r="O95" t="s">
        <v>71</v>
      </c>
      <c r="P95" t="s">
        <v>45</v>
      </c>
      <c r="Q95" t="s">
        <v>46</v>
      </c>
      <c r="R95" t="s">
        <v>47</v>
      </c>
      <c r="S95" t="s">
        <v>48</v>
      </c>
      <c r="T95" t="s">
        <v>835</v>
      </c>
      <c r="U95" t="s">
        <v>129</v>
      </c>
      <c r="V95" t="s">
        <v>51</v>
      </c>
      <c r="W95" t="s">
        <v>50</v>
      </c>
      <c r="X95">
        <v>26</v>
      </c>
      <c r="Y95" t="s">
        <v>60</v>
      </c>
      <c r="Z95" t="s">
        <v>85</v>
      </c>
      <c r="AA95" t="s">
        <v>54</v>
      </c>
      <c r="AB95" t="s">
        <v>11</v>
      </c>
      <c r="AC95" t="s">
        <v>86</v>
      </c>
      <c r="AD95" t="s">
        <v>56</v>
      </c>
      <c r="AE95" t="s">
        <v>57</v>
      </c>
      <c r="AF95" t="s">
        <v>122</v>
      </c>
      <c r="AG95" t="s">
        <v>73</v>
      </c>
      <c r="AH95">
        <v>39</v>
      </c>
      <c r="AI95" t="s">
        <v>60</v>
      </c>
      <c r="AJ95" t="s">
        <v>76</v>
      </c>
      <c r="AK95" t="s">
        <v>77</v>
      </c>
      <c r="AL95" t="s">
        <v>54</v>
      </c>
      <c r="AM95" t="s">
        <v>11</v>
      </c>
      <c r="AN95" t="s">
        <v>61</v>
      </c>
      <c r="AO95" t="s">
        <v>62</v>
      </c>
      <c r="AP95" t="s">
        <v>836</v>
      </c>
      <c r="AQ95" t="s">
        <v>63</v>
      </c>
      <c r="AR95">
        <v>0</v>
      </c>
      <c r="AS95">
        <v>0</v>
      </c>
      <c r="AT95">
        <v>0</v>
      </c>
      <c r="AU95">
        <v>1</v>
      </c>
      <c r="AV95" t="s">
        <v>11</v>
      </c>
      <c r="AW95">
        <v>12</v>
      </c>
      <c r="AX95" t="s">
        <v>64</v>
      </c>
      <c r="AY95">
        <v>1</v>
      </c>
      <c r="AZ95" t="s">
        <v>90</v>
      </c>
      <c r="BA95">
        <v>41.469662999999898</v>
      </c>
      <c r="BB95">
        <v>-81.716481000000002</v>
      </c>
      <c r="BC95">
        <v>2014</v>
      </c>
      <c r="BD95">
        <v>9</v>
      </c>
      <c r="BE95">
        <v>9041</v>
      </c>
      <c r="BF95">
        <v>89</v>
      </c>
      <c r="BG95">
        <v>390351028001</v>
      </c>
      <c r="BH95">
        <v>865</v>
      </c>
      <c r="BI95">
        <v>107464</v>
      </c>
      <c r="BJ95">
        <v>437</v>
      </c>
      <c r="BK95">
        <v>249</v>
      </c>
      <c r="BL95">
        <v>188</v>
      </c>
      <c r="BM95">
        <v>37.299999999999898</v>
      </c>
      <c r="BN95">
        <v>46</v>
      </c>
      <c r="BO95">
        <v>20</v>
      </c>
      <c r="BP95">
        <v>13</v>
      </c>
      <c r="BQ95">
        <v>17</v>
      </c>
      <c r="BR95">
        <v>12</v>
      </c>
      <c r="BS95">
        <v>0</v>
      </c>
      <c r="BT95">
        <v>0</v>
      </c>
      <c r="BU95">
        <v>26</v>
      </c>
      <c r="BV95">
        <v>59</v>
      </c>
      <c r="BW95">
        <v>22</v>
      </c>
      <c r="BX95">
        <v>24</v>
      </c>
      <c r="BY95">
        <v>32</v>
      </c>
      <c r="BZ95">
        <v>47</v>
      </c>
      <c r="CA95">
        <v>4</v>
      </c>
      <c r="CB95">
        <v>21</v>
      </c>
      <c r="CC95">
        <v>8</v>
      </c>
      <c r="CD95">
        <v>12</v>
      </c>
      <c r="CE95">
        <v>0</v>
      </c>
      <c r="CF95">
        <v>5</v>
      </c>
      <c r="CG95">
        <v>27</v>
      </c>
      <c r="CH95">
        <v>29</v>
      </c>
      <c r="CI95">
        <v>6</v>
      </c>
      <c r="CJ95">
        <v>7</v>
      </c>
      <c r="CK95">
        <v>96</v>
      </c>
      <c r="CL95">
        <v>74</v>
      </c>
      <c r="CM95">
        <v>132</v>
      </c>
      <c r="CN95">
        <v>304</v>
      </c>
      <c r="CO95">
        <v>0</v>
      </c>
      <c r="CP95">
        <v>1</v>
      </c>
      <c r="CQ95">
        <v>0</v>
      </c>
      <c r="CR95">
        <v>0</v>
      </c>
      <c r="CS95">
        <v>0</v>
      </c>
      <c r="CT95">
        <v>216</v>
      </c>
      <c r="CU95">
        <v>303</v>
      </c>
      <c r="CV95">
        <v>128</v>
      </c>
      <c r="CW95">
        <v>83</v>
      </c>
      <c r="CX95">
        <v>23</v>
      </c>
      <c r="CY95">
        <v>19</v>
      </c>
      <c r="CZ95">
        <v>37</v>
      </c>
      <c r="DA95">
        <v>0</v>
      </c>
      <c r="DB95">
        <v>12</v>
      </c>
      <c r="DC95">
        <v>1</v>
      </c>
      <c r="DD95">
        <v>0</v>
      </c>
      <c r="DE95">
        <v>0</v>
      </c>
      <c r="DF95">
        <v>33229</v>
      </c>
      <c r="DG95">
        <v>2.86</v>
      </c>
      <c r="DH95">
        <v>4</v>
      </c>
      <c r="DI95">
        <v>183</v>
      </c>
      <c r="DJ95">
        <v>153</v>
      </c>
      <c r="DK95">
        <v>30</v>
      </c>
      <c r="DL95">
        <v>82</v>
      </c>
      <c r="DM95">
        <f t="shared" si="11"/>
        <v>0</v>
      </c>
      <c r="DN95">
        <f t="shared" si="12"/>
        <v>0</v>
      </c>
      <c r="DO95">
        <f t="shared" si="13"/>
        <v>0</v>
      </c>
      <c r="DP95">
        <f t="shared" si="14"/>
        <v>1</v>
      </c>
      <c r="DQ95">
        <f t="shared" si="15"/>
        <v>0</v>
      </c>
      <c r="DR95">
        <f t="shared" si="16"/>
        <v>1</v>
      </c>
      <c r="DS95">
        <f t="shared" si="17"/>
        <v>0</v>
      </c>
      <c r="DT95">
        <f t="shared" si="18"/>
        <v>0</v>
      </c>
      <c r="DU95">
        <f t="shared" si="19"/>
        <v>0</v>
      </c>
      <c r="DV95">
        <f t="shared" si="20"/>
        <v>1</v>
      </c>
      <c r="DW95">
        <f t="shared" si="21"/>
        <v>0</v>
      </c>
    </row>
    <row r="96" spans="1:127" x14ac:dyDescent="0.25">
      <c r="A96">
        <v>20144035202</v>
      </c>
      <c r="B96">
        <v>11541</v>
      </c>
      <c r="C96" t="s">
        <v>65</v>
      </c>
      <c r="D96">
        <v>7.29</v>
      </c>
      <c r="E96">
        <v>20140929</v>
      </c>
      <c r="F96" t="s">
        <v>66</v>
      </c>
      <c r="G96" t="s">
        <v>837</v>
      </c>
      <c r="H96">
        <v>0</v>
      </c>
      <c r="I96" t="s">
        <v>40</v>
      </c>
      <c r="J96">
        <v>8</v>
      </c>
      <c r="K96" t="s">
        <v>41</v>
      </c>
      <c r="L96" t="s">
        <v>69</v>
      </c>
      <c r="M96" t="s">
        <v>11</v>
      </c>
      <c r="N96" t="s">
        <v>70</v>
      </c>
      <c r="O96" t="s">
        <v>71</v>
      </c>
      <c r="P96" t="s">
        <v>45</v>
      </c>
      <c r="Q96" t="s">
        <v>46</v>
      </c>
      <c r="R96" t="s">
        <v>47</v>
      </c>
      <c r="S96" t="s">
        <v>98</v>
      </c>
      <c r="T96" t="s">
        <v>838</v>
      </c>
      <c r="U96" t="s">
        <v>73</v>
      </c>
      <c r="V96" t="s">
        <v>76</v>
      </c>
      <c r="W96" t="s">
        <v>77</v>
      </c>
      <c r="X96">
        <v>19</v>
      </c>
      <c r="Y96" t="s">
        <v>60</v>
      </c>
      <c r="Z96" t="s">
        <v>85</v>
      </c>
      <c r="AA96" t="s">
        <v>54</v>
      </c>
      <c r="AB96" t="s">
        <v>11</v>
      </c>
      <c r="AC96" t="s">
        <v>86</v>
      </c>
      <c r="AD96" t="s">
        <v>56</v>
      </c>
      <c r="AE96" t="s">
        <v>47</v>
      </c>
      <c r="AF96" t="s">
        <v>88</v>
      </c>
      <c r="AG96" t="s">
        <v>123</v>
      </c>
      <c r="AH96">
        <v>61</v>
      </c>
      <c r="AI96" t="s">
        <v>60</v>
      </c>
      <c r="AJ96" t="s">
        <v>50</v>
      </c>
      <c r="AK96" t="s">
        <v>47</v>
      </c>
      <c r="AL96" t="s">
        <v>54</v>
      </c>
      <c r="AM96" t="s">
        <v>11</v>
      </c>
      <c r="AN96" t="s">
        <v>61</v>
      </c>
      <c r="AO96" t="s">
        <v>62</v>
      </c>
      <c r="AP96" t="s">
        <v>839</v>
      </c>
      <c r="AQ96" t="s">
        <v>63</v>
      </c>
      <c r="AR96">
        <v>0</v>
      </c>
      <c r="AS96">
        <v>0</v>
      </c>
      <c r="AT96">
        <v>0</v>
      </c>
      <c r="AU96">
        <v>0</v>
      </c>
      <c r="AV96" t="s">
        <v>11</v>
      </c>
      <c r="AW96">
        <v>12</v>
      </c>
      <c r="AX96" t="s">
        <v>64</v>
      </c>
      <c r="AY96">
        <v>1</v>
      </c>
      <c r="AZ96" t="s">
        <v>1</v>
      </c>
      <c r="BA96">
        <v>41.4913659999999</v>
      </c>
      <c r="BB96">
        <v>-81.707481999999899</v>
      </c>
      <c r="BC96">
        <v>2014</v>
      </c>
      <c r="BD96">
        <v>9</v>
      </c>
      <c r="BE96">
        <v>9048</v>
      </c>
      <c r="BF96">
        <v>101</v>
      </c>
      <c r="BG96">
        <v>390351036021</v>
      </c>
      <c r="BH96">
        <v>291</v>
      </c>
      <c r="BI96">
        <v>1366367</v>
      </c>
      <c r="BJ96">
        <v>1100</v>
      </c>
      <c r="BK96">
        <v>609</v>
      </c>
      <c r="BL96">
        <v>491</v>
      </c>
      <c r="BM96">
        <v>35.200000000000003</v>
      </c>
      <c r="BN96">
        <v>49</v>
      </c>
      <c r="BO96">
        <v>72</v>
      </c>
      <c r="BP96">
        <v>56</v>
      </c>
      <c r="BQ96">
        <v>9</v>
      </c>
      <c r="BR96">
        <v>34</v>
      </c>
      <c r="BS96">
        <v>8</v>
      </c>
      <c r="BT96">
        <v>32</v>
      </c>
      <c r="BU96">
        <v>32</v>
      </c>
      <c r="BV96">
        <v>151</v>
      </c>
      <c r="BW96">
        <v>99</v>
      </c>
      <c r="BX96">
        <v>88</v>
      </c>
      <c r="BY96">
        <v>67</v>
      </c>
      <c r="BZ96">
        <v>120</v>
      </c>
      <c r="CA96">
        <v>26</v>
      </c>
      <c r="CB96">
        <v>64</v>
      </c>
      <c r="CC96">
        <v>36</v>
      </c>
      <c r="CD96">
        <v>39</v>
      </c>
      <c r="CE96">
        <v>0</v>
      </c>
      <c r="CF96">
        <v>14</v>
      </c>
      <c r="CG96">
        <v>15</v>
      </c>
      <c r="CH96">
        <v>4</v>
      </c>
      <c r="CI96">
        <v>50</v>
      </c>
      <c r="CJ96">
        <v>35</v>
      </c>
      <c r="CK96">
        <v>186</v>
      </c>
      <c r="CL96">
        <v>118</v>
      </c>
      <c r="CM96">
        <v>134</v>
      </c>
      <c r="CN96">
        <v>807</v>
      </c>
      <c r="CO96">
        <v>0</v>
      </c>
      <c r="CP96">
        <v>70</v>
      </c>
      <c r="CQ96">
        <v>0</v>
      </c>
      <c r="CR96">
        <v>41</v>
      </c>
      <c r="CS96">
        <v>48</v>
      </c>
      <c r="CT96">
        <v>84</v>
      </c>
      <c r="CU96">
        <v>808</v>
      </c>
      <c r="CV96">
        <v>184</v>
      </c>
      <c r="CW96">
        <v>131</v>
      </c>
      <c r="CX96">
        <v>17</v>
      </c>
      <c r="CY96">
        <v>17</v>
      </c>
      <c r="CZ96">
        <v>104</v>
      </c>
      <c r="DA96">
        <v>29</v>
      </c>
      <c r="DB96">
        <v>128</v>
      </c>
      <c r="DC96">
        <v>92</v>
      </c>
      <c r="DD96">
        <v>80</v>
      </c>
      <c r="DE96">
        <v>26</v>
      </c>
      <c r="DF96">
        <v>49762</v>
      </c>
      <c r="DG96">
        <v>3.25</v>
      </c>
      <c r="DH96">
        <v>48</v>
      </c>
      <c r="DI96">
        <v>371</v>
      </c>
      <c r="DJ96">
        <v>338</v>
      </c>
      <c r="DK96">
        <v>33</v>
      </c>
      <c r="DL96">
        <v>96</v>
      </c>
      <c r="DM96">
        <f t="shared" si="11"/>
        <v>0</v>
      </c>
      <c r="DN96">
        <f t="shared" si="12"/>
        <v>0</v>
      </c>
      <c r="DO96">
        <f t="shared" si="13"/>
        <v>0</v>
      </c>
      <c r="DP96">
        <f t="shared" si="14"/>
        <v>1</v>
      </c>
      <c r="DQ96">
        <f t="shared" si="15"/>
        <v>0</v>
      </c>
      <c r="DR96">
        <f t="shared" si="16"/>
        <v>1</v>
      </c>
      <c r="DS96">
        <f t="shared" si="17"/>
        <v>0</v>
      </c>
      <c r="DT96">
        <f t="shared" si="18"/>
        <v>0</v>
      </c>
      <c r="DU96">
        <f t="shared" si="19"/>
        <v>0</v>
      </c>
      <c r="DV96">
        <f t="shared" si="20"/>
        <v>1</v>
      </c>
      <c r="DW96">
        <f t="shared" si="21"/>
        <v>0</v>
      </c>
    </row>
    <row r="97" spans="1:127" x14ac:dyDescent="0.25">
      <c r="A97">
        <v>20144035693</v>
      </c>
      <c r="B97">
        <v>11552</v>
      </c>
      <c r="C97" t="s">
        <v>99</v>
      </c>
      <c r="D97">
        <v>16.920000000000002</v>
      </c>
      <c r="E97">
        <v>20140925</v>
      </c>
      <c r="F97" t="s">
        <v>100</v>
      </c>
      <c r="G97" t="s">
        <v>840</v>
      </c>
      <c r="H97">
        <v>0</v>
      </c>
      <c r="I97" t="s">
        <v>67</v>
      </c>
      <c r="J97">
        <v>23</v>
      </c>
      <c r="K97" t="s">
        <v>68</v>
      </c>
      <c r="L97" t="s">
        <v>69</v>
      </c>
      <c r="M97" t="s">
        <v>11</v>
      </c>
      <c r="N97" t="s">
        <v>43</v>
      </c>
      <c r="O97" t="s">
        <v>71</v>
      </c>
      <c r="P97" t="s">
        <v>45</v>
      </c>
      <c r="Q97" t="s">
        <v>94</v>
      </c>
      <c r="R97" t="s">
        <v>57</v>
      </c>
      <c r="S97" t="s">
        <v>98</v>
      </c>
      <c r="T97" t="s">
        <v>841</v>
      </c>
      <c r="U97" t="s">
        <v>73</v>
      </c>
      <c r="V97" t="s">
        <v>50</v>
      </c>
      <c r="W97" t="s">
        <v>51</v>
      </c>
      <c r="X97">
        <v>27</v>
      </c>
      <c r="Y97" t="s">
        <v>60</v>
      </c>
      <c r="Z97" t="s">
        <v>74</v>
      </c>
      <c r="AA97" t="s">
        <v>54</v>
      </c>
      <c r="AB97" t="s">
        <v>11</v>
      </c>
      <c r="AC97" t="s">
        <v>86</v>
      </c>
      <c r="AD97" t="s">
        <v>56</v>
      </c>
      <c r="AE97" t="s">
        <v>95</v>
      </c>
      <c r="AF97" t="s">
        <v>48</v>
      </c>
      <c r="AG97" t="s">
        <v>110</v>
      </c>
      <c r="AH97" t="s">
        <v>11</v>
      </c>
      <c r="AI97" t="s">
        <v>11</v>
      </c>
      <c r="AJ97" t="s">
        <v>47</v>
      </c>
      <c r="AK97" t="s">
        <v>47</v>
      </c>
      <c r="AL97">
        <v>0</v>
      </c>
      <c r="AM97" t="s">
        <v>11</v>
      </c>
      <c r="AN97" t="s">
        <v>61</v>
      </c>
      <c r="AO97" t="s">
        <v>62</v>
      </c>
      <c r="AP97" t="s">
        <v>842</v>
      </c>
      <c r="AQ97" t="s">
        <v>63</v>
      </c>
      <c r="AR97">
        <v>0</v>
      </c>
      <c r="AS97">
        <v>0</v>
      </c>
      <c r="AT97">
        <v>1</v>
      </c>
      <c r="AU97">
        <v>0</v>
      </c>
      <c r="AV97" t="s">
        <v>11</v>
      </c>
      <c r="AW97">
        <v>12</v>
      </c>
      <c r="AX97" t="s">
        <v>64</v>
      </c>
      <c r="AY97">
        <v>1</v>
      </c>
      <c r="AZ97" t="s">
        <v>1</v>
      </c>
      <c r="BA97">
        <v>41.478096999999899</v>
      </c>
      <c r="BB97">
        <v>-81.699382999999898</v>
      </c>
      <c r="BC97">
        <v>2014</v>
      </c>
      <c r="BD97">
        <v>9</v>
      </c>
      <c r="BE97">
        <v>9077</v>
      </c>
      <c r="BF97">
        <v>114</v>
      </c>
      <c r="BG97">
        <v>390351041001</v>
      </c>
      <c r="BH97">
        <v>1787</v>
      </c>
      <c r="BI97">
        <v>563240</v>
      </c>
      <c r="BJ97">
        <v>727</v>
      </c>
      <c r="BK97">
        <v>365</v>
      </c>
      <c r="BL97">
        <v>362</v>
      </c>
      <c r="BM97">
        <v>34</v>
      </c>
      <c r="BN97">
        <v>38</v>
      </c>
      <c r="BO97">
        <v>38</v>
      </c>
      <c r="BP97">
        <v>46</v>
      </c>
      <c r="BQ97">
        <v>29</v>
      </c>
      <c r="BR97">
        <v>9</v>
      </c>
      <c r="BS97">
        <v>9</v>
      </c>
      <c r="BT97">
        <v>21</v>
      </c>
      <c r="BU97">
        <v>27</v>
      </c>
      <c r="BV97">
        <v>78</v>
      </c>
      <c r="BW97">
        <v>117</v>
      </c>
      <c r="BX97">
        <v>49</v>
      </c>
      <c r="BY97">
        <v>15</v>
      </c>
      <c r="BZ97">
        <v>32</v>
      </c>
      <c r="CA97">
        <v>70</v>
      </c>
      <c r="CB97">
        <v>69</v>
      </c>
      <c r="CC97">
        <v>6</v>
      </c>
      <c r="CD97">
        <v>12</v>
      </c>
      <c r="CE97">
        <v>0</v>
      </c>
      <c r="CF97">
        <v>16</v>
      </c>
      <c r="CG97">
        <v>6</v>
      </c>
      <c r="CH97">
        <v>18</v>
      </c>
      <c r="CI97">
        <v>22</v>
      </c>
      <c r="CJ97">
        <v>0</v>
      </c>
      <c r="CK97">
        <v>151</v>
      </c>
      <c r="CL97">
        <v>62</v>
      </c>
      <c r="CM97">
        <v>56</v>
      </c>
      <c r="CN97">
        <v>568</v>
      </c>
      <c r="CO97">
        <v>11</v>
      </c>
      <c r="CP97">
        <v>0</v>
      </c>
      <c r="CQ97">
        <v>0</v>
      </c>
      <c r="CR97">
        <v>39</v>
      </c>
      <c r="CS97">
        <v>53</v>
      </c>
      <c r="CT97">
        <v>335</v>
      </c>
      <c r="CU97">
        <v>510</v>
      </c>
      <c r="CV97">
        <v>186</v>
      </c>
      <c r="CW97">
        <v>129</v>
      </c>
      <c r="CX97">
        <v>12</v>
      </c>
      <c r="CY97">
        <v>0</v>
      </c>
      <c r="CZ97">
        <v>58</v>
      </c>
      <c r="DA97">
        <v>35</v>
      </c>
      <c r="DB97">
        <v>55</v>
      </c>
      <c r="DC97">
        <v>28</v>
      </c>
      <c r="DD97">
        <v>0</v>
      </c>
      <c r="DE97">
        <v>7</v>
      </c>
      <c r="DF97">
        <v>22109</v>
      </c>
      <c r="DG97">
        <v>2.2200000000000002</v>
      </c>
      <c r="DH97">
        <v>95</v>
      </c>
      <c r="DI97">
        <v>366</v>
      </c>
      <c r="DJ97">
        <v>327</v>
      </c>
      <c r="DK97">
        <v>39</v>
      </c>
      <c r="DL97">
        <v>136</v>
      </c>
      <c r="DM97">
        <f t="shared" si="11"/>
        <v>0</v>
      </c>
      <c r="DN97">
        <f t="shared" si="12"/>
        <v>0</v>
      </c>
      <c r="DO97">
        <f t="shared" si="13"/>
        <v>0</v>
      </c>
      <c r="DP97">
        <f t="shared" si="14"/>
        <v>1</v>
      </c>
      <c r="DQ97">
        <f t="shared" si="15"/>
        <v>0</v>
      </c>
      <c r="DR97">
        <f t="shared" si="16"/>
        <v>1</v>
      </c>
      <c r="DS97">
        <f t="shared" si="17"/>
        <v>0</v>
      </c>
      <c r="DT97">
        <f t="shared" si="18"/>
        <v>0</v>
      </c>
      <c r="DU97">
        <f t="shared" si="19"/>
        <v>0</v>
      </c>
      <c r="DV97">
        <f t="shared" si="20"/>
        <v>1</v>
      </c>
      <c r="DW97">
        <f t="shared" si="21"/>
        <v>0</v>
      </c>
    </row>
    <row r="98" spans="1:127" x14ac:dyDescent="0.25">
      <c r="A98">
        <v>20144035718</v>
      </c>
      <c r="B98">
        <v>11494</v>
      </c>
      <c r="C98" t="s">
        <v>254</v>
      </c>
      <c r="D98">
        <v>0.53</v>
      </c>
      <c r="E98">
        <v>20140928</v>
      </c>
      <c r="F98" t="s">
        <v>255</v>
      </c>
      <c r="G98" t="s">
        <v>445</v>
      </c>
      <c r="H98">
        <v>0</v>
      </c>
      <c r="I98" t="s">
        <v>161</v>
      </c>
      <c r="J98">
        <v>20</v>
      </c>
      <c r="K98" t="s">
        <v>68</v>
      </c>
      <c r="L98" t="s">
        <v>69</v>
      </c>
      <c r="M98" t="s">
        <v>11</v>
      </c>
      <c r="N98" t="s">
        <v>43</v>
      </c>
      <c r="O98" t="s">
        <v>71</v>
      </c>
      <c r="P98" t="s">
        <v>45</v>
      </c>
      <c r="Q98" t="s">
        <v>94</v>
      </c>
      <c r="R98" t="s">
        <v>47</v>
      </c>
      <c r="S98" t="s">
        <v>47</v>
      </c>
      <c r="T98" t="s">
        <v>843</v>
      </c>
      <c r="U98" t="s">
        <v>110</v>
      </c>
      <c r="V98" t="s">
        <v>47</v>
      </c>
      <c r="W98" t="s">
        <v>47</v>
      </c>
      <c r="X98" t="s">
        <v>11</v>
      </c>
      <c r="Y98" t="s">
        <v>11</v>
      </c>
      <c r="Z98" t="s">
        <v>120</v>
      </c>
      <c r="AA98">
        <v>0</v>
      </c>
      <c r="AB98" t="s">
        <v>11</v>
      </c>
      <c r="AC98" t="s">
        <v>75</v>
      </c>
      <c r="AD98" t="s">
        <v>56</v>
      </c>
      <c r="AE98" t="s">
        <v>106</v>
      </c>
      <c r="AF98" t="s">
        <v>122</v>
      </c>
      <c r="AG98" t="s">
        <v>73</v>
      </c>
      <c r="AH98">
        <v>25</v>
      </c>
      <c r="AI98" t="s">
        <v>52</v>
      </c>
      <c r="AJ98" t="s">
        <v>50</v>
      </c>
      <c r="AK98" t="s">
        <v>51</v>
      </c>
      <c r="AL98" t="s">
        <v>54</v>
      </c>
      <c r="AM98" t="s">
        <v>11</v>
      </c>
      <c r="AN98" t="s">
        <v>61</v>
      </c>
      <c r="AO98" t="s">
        <v>62</v>
      </c>
      <c r="AP98" t="s">
        <v>844</v>
      </c>
      <c r="AQ98" t="s">
        <v>63</v>
      </c>
      <c r="AR98">
        <v>0</v>
      </c>
      <c r="AS98">
        <v>0</v>
      </c>
      <c r="AT98">
        <v>1</v>
      </c>
      <c r="AU98">
        <v>0</v>
      </c>
      <c r="AV98" t="s">
        <v>11</v>
      </c>
      <c r="AW98">
        <v>12</v>
      </c>
      <c r="AX98" t="s">
        <v>64</v>
      </c>
      <c r="AY98">
        <v>1</v>
      </c>
      <c r="AZ98" t="s">
        <v>1</v>
      </c>
      <c r="BA98">
        <v>41.463326000000002</v>
      </c>
      <c r="BB98">
        <v>-81.716440000000006</v>
      </c>
      <c r="BC98">
        <v>2014</v>
      </c>
      <c r="BD98">
        <v>9</v>
      </c>
      <c r="BE98">
        <v>9084</v>
      </c>
      <c r="BF98">
        <v>91</v>
      </c>
      <c r="BG98">
        <v>390351028003</v>
      </c>
      <c r="BH98">
        <v>1747</v>
      </c>
      <c r="BI98">
        <v>238790</v>
      </c>
      <c r="BJ98">
        <v>891</v>
      </c>
      <c r="BK98">
        <v>398</v>
      </c>
      <c r="BL98">
        <v>493</v>
      </c>
      <c r="BM98">
        <v>26.8</v>
      </c>
      <c r="BN98">
        <v>165</v>
      </c>
      <c r="BO98">
        <v>58</v>
      </c>
      <c r="BP98">
        <v>58</v>
      </c>
      <c r="BQ98">
        <v>34</v>
      </c>
      <c r="BR98">
        <v>55</v>
      </c>
      <c r="BS98">
        <v>0</v>
      </c>
      <c r="BT98">
        <v>6</v>
      </c>
      <c r="BU98">
        <v>65</v>
      </c>
      <c r="BV98">
        <v>16</v>
      </c>
      <c r="BW98">
        <v>25</v>
      </c>
      <c r="BX98">
        <v>74</v>
      </c>
      <c r="BY98">
        <v>37</v>
      </c>
      <c r="BZ98">
        <v>40</v>
      </c>
      <c r="CA98">
        <v>51</v>
      </c>
      <c r="CB98">
        <v>86</v>
      </c>
      <c r="CC98">
        <v>33</v>
      </c>
      <c r="CD98">
        <v>24</v>
      </c>
      <c r="CE98">
        <v>6</v>
      </c>
      <c r="CF98">
        <v>0</v>
      </c>
      <c r="CG98">
        <v>28</v>
      </c>
      <c r="CH98">
        <v>22</v>
      </c>
      <c r="CI98">
        <v>0</v>
      </c>
      <c r="CJ98">
        <v>8</v>
      </c>
      <c r="CK98">
        <v>315</v>
      </c>
      <c r="CL98">
        <v>64</v>
      </c>
      <c r="CM98">
        <v>42</v>
      </c>
      <c r="CN98">
        <v>607</v>
      </c>
      <c r="CO98">
        <v>0</v>
      </c>
      <c r="CP98">
        <v>0</v>
      </c>
      <c r="CQ98">
        <v>0</v>
      </c>
      <c r="CR98">
        <v>138</v>
      </c>
      <c r="CS98">
        <v>104</v>
      </c>
      <c r="CT98">
        <v>436</v>
      </c>
      <c r="CU98">
        <v>450</v>
      </c>
      <c r="CV98">
        <v>166</v>
      </c>
      <c r="CW98">
        <v>145</v>
      </c>
      <c r="CX98">
        <v>65</v>
      </c>
      <c r="CY98">
        <v>6</v>
      </c>
      <c r="CZ98">
        <v>61</v>
      </c>
      <c r="DA98">
        <v>7</v>
      </c>
      <c r="DB98">
        <v>0</v>
      </c>
      <c r="DC98">
        <v>0</v>
      </c>
      <c r="DD98">
        <v>0</v>
      </c>
      <c r="DE98">
        <v>0</v>
      </c>
      <c r="DF98">
        <v>19375</v>
      </c>
      <c r="DG98">
        <v>2.99</v>
      </c>
      <c r="DH98">
        <v>143</v>
      </c>
      <c r="DI98">
        <v>452</v>
      </c>
      <c r="DJ98">
        <v>298</v>
      </c>
      <c r="DK98">
        <v>154</v>
      </c>
      <c r="DL98">
        <v>148</v>
      </c>
      <c r="DM98">
        <f t="shared" si="11"/>
        <v>0</v>
      </c>
      <c r="DN98">
        <f t="shared" si="12"/>
        <v>0</v>
      </c>
      <c r="DO98">
        <f t="shared" si="13"/>
        <v>0</v>
      </c>
      <c r="DP98">
        <f t="shared" si="14"/>
        <v>1</v>
      </c>
      <c r="DQ98">
        <f t="shared" si="15"/>
        <v>0</v>
      </c>
      <c r="DR98">
        <f t="shared" si="16"/>
        <v>1</v>
      </c>
      <c r="DS98">
        <f t="shared" si="17"/>
        <v>0</v>
      </c>
      <c r="DT98">
        <f t="shared" si="18"/>
        <v>0</v>
      </c>
      <c r="DU98">
        <f t="shared" si="19"/>
        <v>0</v>
      </c>
      <c r="DV98">
        <f t="shared" si="20"/>
        <v>1</v>
      </c>
      <c r="DW98">
        <f t="shared" si="21"/>
        <v>0</v>
      </c>
    </row>
    <row r="99" spans="1:127" x14ac:dyDescent="0.25">
      <c r="A99">
        <v>20144036042</v>
      </c>
      <c r="B99">
        <v>11855</v>
      </c>
      <c r="C99" t="s">
        <v>241</v>
      </c>
      <c r="D99">
        <v>3.07</v>
      </c>
      <c r="E99">
        <v>20141006</v>
      </c>
      <c r="F99" t="s">
        <v>202</v>
      </c>
      <c r="G99">
        <v>3389</v>
      </c>
      <c r="H99">
        <v>0</v>
      </c>
      <c r="I99" t="s">
        <v>40</v>
      </c>
      <c r="J99">
        <v>16</v>
      </c>
      <c r="K99" t="s">
        <v>41</v>
      </c>
      <c r="L99" t="s">
        <v>69</v>
      </c>
      <c r="M99" t="s">
        <v>11</v>
      </c>
      <c r="N99" t="s">
        <v>70</v>
      </c>
      <c r="O99" t="s">
        <v>44</v>
      </c>
      <c r="P99" t="s">
        <v>45</v>
      </c>
      <c r="Q99" t="s">
        <v>72</v>
      </c>
      <c r="R99" t="s">
        <v>119</v>
      </c>
      <c r="S99" t="s">
        <v>98</v>
      </c>
      <c r="T99" t="s">
        <v>845</v>
      </c>
      <c r="U99" t="s">
        <v>73</v>
      </c>
      <c r="V99" t="s">
        <v>47</v>
      </c>
      <c r="W99" t="s">
        <v>47</v>
      </c>
      <c r="X99" t="s">
        <v>11</v>
      </c>
      <c r="Y99" t="s">
        <v>11</v>
      </c>
      <c r="Z99" t="s">
        <v>74</v>
      </c>
      <c r="AA99">
        <v>0</v>
      </c>
      <c r="AB99" t="s">
        <v>11</v>
      </c>
      <c r="AC99" t="s">
        <v>75</v>
      </c>
      <c r="AD99" t="s">
        <v>56</v>
      </c>
      <c r="AE99" t="s">
        <v>54</v>
      </c>
      <c r="AF99" t="s">
        <v>48</v>
      </c>
      <c r="AG99" t="s">
        <v>49</v>
      </c>
      <c r="AH99">
        <v>54</v>
      </c>
      <c r="AI99" t="s">
        <v>60</v>
      </c>
      <c r="AJ99" t="s">
        <v>50</v>
      </c>
      <c r="AK99" t="s">
        <v>51</v>
      </c>
      <c r="AL99" t="s">
        <v>54</v>
      </c>
      <c r="AM99" t="s">
        <v>11</v>
      </c>
      <c r="AN99" t="s">
        <v>61</v>
      </c>
      <c r="AO99" t="s">
        <v>62</v>
      </c>
      <c r="AP99" t="s">
        <v>846</v>
      </c>
      <c r="AQ99" t="s">
        <v>63</v>
      </c>
      <c r="AR99">
        <v>0</v>
      </c>
      <c r="AS99">
        <v>0</v>
      </c>
      <c r="AT99">
        <v>0</v>
      </c>
      <c r="AU99">
        <v>0</v>
      </c>
      <c r="AV99" t="s">
        <v>11</v>
      </c>
      <c r="AW99">
        <v>12</v>
      </c>
      <c r="AX99" t="s">
        <v>64</v>
      </c>
      <c r="AY99">
        <v>1</v>
      </c>
      <c r="AZ99" t="s">
        <v>1</v>
      </c>
      <c r="BA99">
        <v>41.461872</v>
      </c>
      <c r="BB99">
        <v>-81.710684000000001</v>
      </c>
      <c r="BC99">
        <v>2014</v>
      </c>
      <c r="BD99">
        <v>10</v>
      </c>
      <c r="BE99">
        <v>9098</v>
      </c>
      <c r="BF99">
        <v>129</v>
      </c>
      <c r="BG99">
        <v>390351053001</v>
      </c>
      <c r="BH99">
        <v>1838</v>
      </c>
      <c r="BI99">
        <v>131604</v>
      </c>
      <c r="BJ99">
        <v>517</v>
      </c>
      <c r="BK99">
        <v>241</v>
      </c>
      <c r="BL99">
        <v>276</v>
      </c>
      <c r="BM99">
        <v>10.6999999999999</v>
      </c>
      <c r="BN99">
        <v>142</v>
      </c>
      <c r="BO99">
        <v>98</v>
      </c>
      <c r="BP99">
        <v>61</v>
      </c>
      <c r="BQ99">
        <v>5</v>
      </c>
      <c r="BR99">
        <v>0</v>
      </c>
      <c r="BS99">
        <v>0</v>
      </c>
      <c r="BT99">
        <v>0</v>
      </c>
      <c r="BU99">
        <v>6</v>
      </c>
      <c r="BV99">
        <v>53</v>
      </c>
      <c r="BW99">
        <v>47</v>
      </c>
      <c r="BX99">
        <v>32</v>
      </c>
      <c r="BY99">
        <v>0</v>
      </c>
      <c r="BZ99">
        <v>8</v>
      </c>
      <c r="CA99">
        <v>35</v>
      </c>
      <c r="CB99">
        <v>10</v>
      </c>
      <c r="CC99">
        <v>0</v>
      </c>
      <c r="CD99">
        <v>9</v>
      </c>
      <c r="CE99">
        <v>0</v>
      </c>
      <c r="CF99">
        <v>0</v>
      </c>
      <c r="CG99">
        <v>11</v>
      </c>
      <c r="CH99">
        <v>0</v>
      </c>
      <c r="CI99">
        <v>0</v>
      </c>
      <c r="CJ99">
        <v>0</v>
      </c>
      <c r="CK99">
        <v>306</v>
      </c>
      <c r="CL99">
        <v>11</v>
      </c>
      <c r="CM99">
        <v>259</v>
      </c>
      <c r="CN99">
        <v>206</v>
      </c>
      <c r="CO99">
        <v>0</v>
      </c>
      <c r="CP99">
        <v>0</v>
      </c>
      <c r="CQ99">
        <v>0</v>
      </c>
      <c r="CR99">
        <v>52</v>
      </c>
      <c r="CS99">
        <v>0</v>
      </c>
      <c r="CT99">
        <v>201</v>
      </c>
      <c r="CU99">
        <v>205</v>
      </c>
      <c r="CV99">
        <v>49</v>
      </c>
      <c r="CW99">
        <v>101</v>
      </c>
      <c r="CX99">
        <v>26</v>
      </c>
      <c r="CY99">
        <v>17</v>
      </c>
      <c r="CZ99">
        <v>12</v>
      </c>
      <c r="DA99">
        <v>0</v>
      </c>
      <c r="DB99">
        <v>0</v>
      </c>
      <c r="DC99">
        <v>0</v>
      </c>
      <c r="DD99">
        <v>0</v>
      </c>
      <c r="DE99">
        <v>0</v>
      </c>
      <c r="DF99">
        <v>32917</v>
      </c>
      <c r="DG99">
        <v>2.94</v>
      </c>
      <c r="DH99">
        <v>9</v>
      </c>
      <c r="DI99">
        <v>216</v>
      </c>
      <c r="DJ99">
        <v>176</v>
      </c>
      <c r="DK99">
        <v>40</v>
      </c>
      <c r="DL99">
        <v>49</v>
      </c>
      <c r="DM99">
        <f t="shared" si="11"/>
        <v>0</v>
      </c>
      <c r="DN99">
        <f t="shared" si="12"/>
        <v>0</v>
      </c>
      <c r="DO99">
        <f t="shared" si="13"/>
        <v>0</v>
      </c>
      <c r="DP99">
        <f t="shared" si="14"/>
        <v>1</v>
      </c>
      <c r="DQ99">
        <f t="shared" si="15"/>
        <v>0</v>
      </c>
      <c r="DR99">
        <f t="shared" si="16"/>
        <v>1</v>
      </c>
      <c r="DS99">
        <f t="shared" si="17"/>
        <v>0</v>
      </c>
      <c r="DT99">
        <f t="shared" si="18"/>
        <v>0</v>
      </c>
      <c r="DU99">
        <f t="shared" si="19"/>
        <v>0</v>
      </c>
      <c r="DV99">
        <f t="shared" si="20"/>
        <v>1</v>
      </c>
      <c r="DW99">
        <f t="shared" si="21"/>
        <v>0</v>
      </c>
    </row>
    <row r="100" spans="1:127" x14ac:dyDescent="0.25">
      <c r="A100">
        <v>20144036124</v>
      </c>
      <c r="B100">
        <v>11984</v>
      </c>
      <c r="C100" t="s">
        <v>219</v>
      </c>
      <c r="D100">
        <v>99.989999999999895</v>
      </c>
      <c r="E100">
        <v>20141009</v>
      </c>
      <c r="F100">
        <v>58</v>
      </c>
      <c r="G100" t="s">
        <v>674</v>
      </c>
      <c r="H100">
        <v>0</v>
      </c>
      <c r="I100" t="s">
        <v>67</v>
      </c>
      <c r="J100">
        <v>17</v>
      </c>
      <c r="K100" t="s">
        <v>41</v>
      </c>
      <c r="L100" t="s">
        <v>69</v>
      </c>
      <c r="M100" t="s">
        <v>11</v>
      </c>
      <c r="N100" t="s">
        <v>70</v>
      </c>
      <c r="O100" t="s">
        <v>71</v>
      </c>
      <c r="P100" t="s">
        <v>45</v>
      </c>
      <c r="Q100" t="s">
        <v>46</v>
      </c>
      <c r="R100" t="s">
        <v>47</v>
      </c>
      <c r="S100" t="s">
        <v>47</v>
      </c>
      <c r="T100" t="s">
        <v>847</v>
      </c>
      <c r="U100" t="s">
        <v>110</v>
      </c>
      <c r="V100" t="s">
        <v>50</v>
      </c>
      <c r="W100" t="s">
        <v>51</v>
      </c>
      <c r="X100" t="s">
        <v>11</v>
      </c>
      <c r="Y100" t="s">
        <v>11</v>
      </c>
      <c r="Z100" t="s">
        <v>85</v>
      </c>
      <c r="AA100">
        <v>0</v>
      </c>
      <c r="AB100" t="s">
        <v>11</v>
      </c>
      <c r="AC100" t="s">
        <v>75</v>
      </c>
      <c r="AD100" t="s">
        <v>56</v>
      </c>
      <c r="AE100" t="s">
        <v>83</v>
      </c>
      <c r="AF100" t="s">
        <v>122</v>
      </c>
      <c r="AG100" t="s">
        <v>73</v>
      </c>
      <c r="AH100">
        <v>16</v>
      </c>
      <c r="AI100" t="s">
        <v>60</v>
      </c>
      <c r="AJ100" t="s">
        <v>76</v>
      </c>
      <c r="AK100" t="s">
        <v>77</v>
      </c>
      <c r="AL100" t="s">
        <v>54</v>
      </c>
      <c r="AM100" t="s">
        <v>11</v>
      </c>
      <c r="AN100" t="s">
        <v>61</v>
      </c>
      <c r="AO100" t="s">
        <v>62</v>
      </c>
      <c r="AP100" t="s">
        <v>848</v>
      </c>
      <c r="AQ100" t="s">
        <v>63</v>
      </c>
      <c r="AR100">
        <v>0</v>
      </c>
      <c r="AS100">
        <v>0</v>
      </c>
      <c r="AT100">
        <v>0</v>
      </c>
      <c r="AU100">
        <v>0</v>
      </c>
      <c r="AV100" t="s">
        <v>78</v>
      </c>
      <c r="AW100">
        <v>12</v>
      </c>
      <c r="AX100" t="s">
        <v>64</v>
      </c>
      <c r="AY100">
        <v>1</v>
      </c>
      <c r="AZ100" t="s">
        <v>1</v>
      </c>
      <c r="BA100">
        <v>41.462336000000001</v>
      </c>
      <c r="BB100">
        <v>-81.726107999999897</v>
      </c>
      <c r="BC100">
        <v>2014</v>
      </c>
      <c r="BD100">
        <v>10</v>
      </c>
      <c r="BE100">
        <v>9110</v>
      </c>
      <c r="BF100">
        <v>1123</v>
      </c>
      <c r="BG100">
        <v>390351051004</v>
      </c>
      <c r="BH100">
        <v>1836</v>
      </c>
      <c r="BI100">
        <v>210051</v>
      </c>
      <c r="BJ100">
        <v>961</v>
      </c>
      <c r="BK100">
        <v>450</v>
      </c>
      <c r="BL100">
        <v>511</v>
      </c>
      <c r="BM100">
        <v>34.299999999999898</v>
      </c>
      <c r="BN100">
        <v>49</v>
      </c>
      <c r="BO100">
        <v>32</v>
      </c>
      <c r="BP100">
        <v>236</v>
      </c>
      <c r="BQ100">
        <v>37</v>
      </c>
      <c r="BR100">
        <v>24</v>
      </c>
      <c r="BS100">
        <v>0</v>
      </c>
      <c r="BT100">
        <v>15</v>
      </c>
      <c r="BU100">
        <v>26</v>
      </c>
      <c r="BV100">
        <v>0</v>
      </c>
      <c r="BW100">
        <v>86</v>
      </c>
      <c r="BX100">
        <v>68</v>
      </c>
      <c r="BY100">
        <v>21</v>
      </c>
      <c r="BZ100">
        <v>129</v>
      </c>
      <c r="CA100">
        <v>132</v>
      </c>
      <c r="CB100">
        <v>32</v>
      </c>
      <c r="CC100">
        <v>0</v>
      </c>
      <c r="CD100">
        <v>0</v>
      </c>
      <c r="CE100">
        <v>12</v>
      </c>
      <c r="CF100">
        <v>11</v>
      </c>
      <c r="CG100">
        <v>30</v>
      </c>
      <c r="CH100">
        <v>11</v>
      </c>
      <c r="CI100">
        <v>10</v>
      </c>
      <c r="CJ100">
        <v>0</v>
      </c>
      <c r="CK100">
        <v>354</v>
      </c>
      <c r="CL100">
        <v>74</v>
      </c>
      <c r="CM100">
        <v>94</v>
      </c>
      <c r="CN100">
        <v>818</v>
      </c>
      <c r="CO100">
        <v>0</v>
      </c>
      <c r="CP100">
        <v>0</v>
      </c>
      <c r="CQ100">
        <v>0</v>
      </c>
      <c r="CR100">
        <v>14</v>
      </c>
      <c r="CS100">
        <v>35</v>
      </c>
      <c r="CT100">
        <v>298</v>
      </c>
      <c r="CU100">
        <v>542</v>
      </c>
      <c r="CV100">
        <v>310</v>
      </c>
      <c r="CW100">
        <v>117</v>
      </c>
      <c r="CX100">
        <v>43</v>
      </c>
      <c r="CY100">
        <v>13</v>
      </c>
      <c r="CZ100">
        <v>59</v>
      </c>
      <c r="DA100">
        <v>0</v>
      </c>
      <c r="DB100">
        <v>0</v>
      </c>
      <c r="DC100">
        <v>0</v>
      </c>
      <c r="DD100">
        <v>0</v>
      </c>
      <c r="DE100">
        <v>0</v>
      </c>
      <c r="DF100">
        <v>18846</v>
      </c>
      <c r="DG100">
        <v>2.71</v>
      </c>
      <c r="DH100">
        <v>29</v>
      </c>
      <c r="DI100">
        <v>520</v>
      </c>
      <c r="DJ100">
        <v>354</v>
      </c>
      <c r="DK100">
        <v>166</v>
      </c>
      <c r="DL100">
        <v>157</v>
      </c>
      <c r="DM100">
        <f t="shared" si="11"/>
        <v>0</v>
      </c>
      <c r="DN100">
        <f t="shared" si="12"/>
        <v>0</v>
      </c>
      <c r="DO100">
        <f t="shared" si="13"/>
        <v>0</v>
      </c>
      <c r="DP100">
        <f t="shared" si="14"/>
        <v>1</v>
      </c>
      <c r="DQ100">
        <f t="shared" si="15"/>
        <v>0</v>
      </c>
      <c r="DR100">
        <f t="shared" si="16"/>
        <v>1</v>
      </c>
      <c r="DS100">
        <f t="shared" si="17"/>
        <v>0</v>
      </c>
      <c r="DT100">
        <f t="shared" si="18"/>
        <v>0</v>
      </c>
      <c r="DU100">
        <f t="shared" si="19"/>
        <v>0</v>
      </c>
      <c r="DV100">
        <f t="shared" si="20"/>
        <v>1</v>
      </c>
      <c r="DW100">
        <f t="shared" si="21"/>
        <v>0</v>
      </c>
    </row>
    <row r="101" spans="1:127" x14ac:dyDescent="0.25">
      <c r="A101">
        <v>20144040221</v>
      </c>
      <c r="B101">
        <v>11123</v>
      </c>
      <c r="C101" t="s">
        <v>107</v>
      </c>
      <c r="D101">
        <v>11.5399999999999</v>
      </c>
      <c r="E101">
        <v>20140919</v>
      </c>
      <c r="F101" t="s">
        <v>108</v>
      </c>
      <c r="G101" t="s">
        <v>849</v>
      </c>
      <c r="H101">
        <v>0</v>
      </c>
      <c r="I101" t="s">
        <v>125</v>
      </c>
      <c r="J101">
        <v>15</v>
      </c>
      <c r="K101" t="s">
        <v>41</v>
      </c>
      <c r="L101" t="s">
        <v>69</v>
      </c>
      <c r="M101" t="s">
        <v>11</v>
      </c>
      <c r="N101" t="s">
        <v>43</v>
      </c>
      <c r="O101" t="s">
        <v>71</v>
      </c>
      <c r="P101" t="s">
        <v>45</v>
      </c>
      <c r="Q101" t="s">
        <v>72</v>
      </c>
      <c r="R101" t="s">
        <v>95</v>
      </c>
      <c r="S101" t="s">
        <v>48</v>
      </c>
      <c r="T101" t="s">
        <v>850</v>
      </c>
      <c r="U101" t="s">
        <v>150</v>
      </c>
      <c r="V101" t="s">
        <v>50</v>
      </c>
      <c r="W101" t="s">
        <v>51</v>
      </c>
      <c r="X101">
        <v>0</v>
      </c>
      <c r="Y101" t="s">
        <v>60</v>
      </c>
      <c r="Z101" t="s">
        <v>74</v>
      </c>
      <c r="AA101" t="s">
        <v>54</v>
      </c>
      <c r="AB101" t="s">
        <v>11</v>
      </c>
      <c r="AC101" t="s">
        <v>86</v>
      </c>
      <c r="AD101" t="s">
        <v>232</v>
      </c>
      <c r="AE101" t="s">
        <v>57</v>
      </c>
      <c r="AF101" t="s">
        <v>98</v>
      </c>
      <c r="AG101" t="s">
        <v>73</v>
      </c>
      <c r="AH101">
        <v>32</v>
      </c>
      <c r="AI101" t="s">
        <v>60</v>
      </c>
      <c r="AJ101" t="s">
        <v>77</v>
      </c>
      <c r="AK101" t="s">
        <v>76</v>
      </c>
      <c r="AL101" t="s">
        <v>54</v>
      </c>
      <c r="AM101" t="s">
        <v>11</v>
      </c>
      <c r="AN101" t="s">
        <v>61</v>
      </c>
      <c r="AO101" t="s">
        <v>62</v>
      </c>
      <c r="AP101" t="s">
        <v>851</v>
      </c>
      <c r="AQ101" t="s">
        <v>63</v>
      </c>
      <c r="AR101">
        <v>0</v>
      </c>
      <c r="AS101">
        <v>0</v>
      </c>
      <c r="AT101">
        <v>1</v>
      </c>
      <c r="AU101">
        <v>0</v>
      </c>
      <c r="AV101" t="s">
        <v>11</v>
      </c>
      <c r="AW101">
        <v>12</v>
      </c>
      <c r="AX101" t="s">
        <v>64</v>
      </c>
      <c r="AY101">
        <v>1</v>
      </c>
      <c r="AZ101" t="s">
        <v>1</v>
      </c>
      <c r="BA101">
        <v>41.485647999999898</v>
      </c>
      <c r="BB101">
        <v>-81.758621000000005</v>
      </c>
      <c r="BC101">
        <v>2014</v>
      </c>
      <c r="BD101">
        <v>9</v>
      </c>
      <c r="BE101">
        <v>9177</v>
      </c>
      <c r="BF101">
        <v>55</v>
      </c>
      <c r="BG101">
        <v>390351011023</v>
      </c>
      <c r="BH101">
        <v>1590</v>
      </c>
      <c r="BI101">
        <v>187098</v>
      </c>
      <c r="BJ101">
        <v>1116</v>
      </c>
      <c r="BK101">
        <v>610</v>
      </c>
      <c r="BL101">
        <v>506</v>
      </c>
      <c r="BM101">
        <v>31.6999999999999</v>
      </c>
      <c r="BN101">
        <v>108</v>
      </c>
      <c r="BO101">
        <v>19</v>
      </c>
      <c r="BP101">
        <v>0</v>
      </c>
      <c r="BQ101">
        <v>0</v>
      </c>
      <c r="BR101">
        <v>38</v>
      </c>
      <c r="BS101">
        <v>46</v>
      </c>
      <c r="BT101">
        <v>0</v>
      </c>
      <c r="BU101">
        <v>0</v>
      </c>
      <c r="BV101">
        <v>179</v>
      </c>
      <c r="BW101">
        <v>215</v>
      </c>
      <c r="BX101">
        <v>124</v>
      </c>
      <c r="BY101">
        <v>128</v>
      </c>
      <c r="BZ101">
        <v>79</v>
      </c>
      <c r="CA101">
        <v>105</v>
      </c>
      <c r="CB101">
        <v>43</v>
      </c>
      <c r="CC101">
        <v>0</v>
      </c>
      <c r="CD101">
        <v>0</v>
      </c>
      <c r="CE101">
        <v>0</v>
      </c>
      <c r="CF101">
        <v>0</v>
      </c>
      <c r="CG101">
        <v>0</v>
      </c>
      <c r="CH101">
        <v>0</v>
      </c>
      <c r="CI101">
        <v>20</v>
      </c>
      <c r="CJ101">
        <v>12</v>
      </c>
      <c r="CK101">
        <v>127</v>
      </c>
      <c r="CL101">
        <v>32</v>
      </c>
      <c r="CM101">
        <v>273</v>
      </c>
      <c r="CN101">
        <v>769</v>
      </c>
      <c r="CO101">
        <v>0</v>
      </c>
      <c r="CP101">
        <v>0</v>
      </c>
      <c r="CQ101">
        <v>0</v>
      </c>
      <c r="CR101">
        <v>53</v>
      </c>
      <c r="CS101">
        <v>21</v>
      </c>
      <c r="CT101">
        <v>124</v>
      </c>
      <c r="CU101">
        <v>905</v>
      </c>
      <c r="CV101">
        <v>61</v>
      </c>
      <c r="CW101">
        <v>176</v>
      </c>
      <c r="CX101">
        <v>0</v>
      </c>
      <c r="CY101">
        <v>64</v>
      </c>
      <c r="CZ101">
        <v>245</v>
      </c>
      <c r="DA101">
        <v>23</v>
      </c>
      <c r="DB101">
        <v>190</v>
      </c>
      <c r="DC101">
        <v>93</v>
      </c>
      <c r="DD101">
        <v>36</v>
      </c>
      <c r="DE101">
        <v>17</v>
      </c>
      <c r="DF101">
        <v>39500</v>
      </c>
      <c r="DG101">
        <v>2.23</v>
      </c>
      <c r="DH101">
        <v>0</v>
      </c>
      <c r="DI101">
        <v>500</v>
      </c>
      <c r="DJ101">
        <v>500</v>
      </c>
      <c r="DK101">
        <v>0</v>
      </c>
      <c r="DL101">
        <v>118</v>
      </c>
      <c r="DM101">
        <f t="shared" si="11"/>
        <v>0</v>
      </c>
      <c r="DN101">
        <f t="shared" si="12"/>
        <v>0</v>
      </c>
      <c r="DO101">
        <f t="shared" si="13"/>
        <v>0</v>
      </c>
      <c r="DP101">
        <f t="shared" si="14"/>
        <v>1</v>
      </c>
      <c r="DQ101">
        <f t="shared" si="15"/>
        <v>0</v>
      </c>
      <c r="DR101">
        <f t="shared" si="16"/>
        <v>1</v>
      </c>
      <c r="DS101">
        <f t="shared" si="17"/>
        <v>0</v>
      </c>
      <c r="DT101">
        <f t="shared" si="18"/>
        <v>0</v>
      </c>
      <c r="DU101">
        <f t="shared" si="19"/>
        <v>0</v>
      </c>
      <c r="DV101">
        <f t="shared" si="20"/>
        <v>1</v>
      </c>
      <c r="DW101">
        <f t="shared" si="21"/>
        <v>0</v>
      </c>
    </row>
    <row r="102" spans="1:127" x14ac:dyDescent="0.25">
      <c r="A102">
        <v>20144044486</v>
      </c>
      <c r="B102">
        <v>14584</v>
      </c>
      <c r="C102" t="s">
        <v>241</v>
      </c>
      <c r="D102">
        <v>3.19</v>
      </c>
      <c r="E102">
        <v>20141207</v>
      </c>
      <c r="F102" t="s">
        <v>202</v>
      </c>
      <c r="G102" t="s">
        <v>445</v>
      </c>
      <c r="H102">
        <v>0</v>
      </c>
      <c r="I102" t="s">
        <v>161</v>
      </c>
      <c r="J102">
        <v>17</v>
      </c>
      <c r="K102" t="s">
        <v>68</v>
      </c>
      <c r="L102" t="s">
        <v>69</v>
      </c>
      <c r="M102" t="s">
        <v>11</v>
      </c>
      <c r="N102" t="s">
        <v>43</v>
      </c>
      <c r="O102" t="s">
        <v>71</v>
      </c>
      <c r="P102" t="s">
        <v>45</v>
      </c>
      <c r="Q102" t="s">
        <v>46</v>
      </c>
      <c r="R102" t="s">
        <v>209</v>
      </c>
      <c r="S102" t="s">
        <v>98</v>
      </c>
      <c r="T102" t="s">
        <v>852</v>
      </c>
      <c r="U102" t="s">
        <v>73</v>
      </c>
      <c r="V102" t="s">
        <v>76</v>
      </c>
      <c r="W102" t="s">
        <v>77</v>
      </c>
      <c r="X102">
        <v>18</v>
      </c>
      <c r="Y102" t="s">
        <v>60</v>
      </c>
      <c r="Z102" t="s">
        <v>85</v>
      </c>
      <c r="AA102" t="s">
        <v>54</v>
      </c>
      <c r="AB102" t="s">
        <v>11</v>
      </c>
      <c r="AC102" t="s">
        <v>86</v>
      </c>
      <c r="AD102" t="s">
        <v>56</v>
      </c>
      <c r="AE102" t="s">
        <v>47</v>
      </c>
      <c r="AF102" t="s">
        <v>47</v>
      </c>
      <c r="AG102" t="s">
        <v>110</v>
      </c>
      <c r="AH102" t="s">
        <v>11</v>
      </c>
      <c r="AI102" t="s">
        <v>11</v>
      </c>
      <c r="AJ102" t="s">
        <v>50</v>
      </c>
      <c r="AK102" t="s">
        <v>51</v>
      </c>
      <c r="AL102">
        <v>0</v>
      </c>
      <c r="AM102" t="s">
        <v>11</v>
      </c>
      <c r="AN102" t="s">
        <v>61</v>
      </c>
      <c r="AO102" t="s">
        <v>62</v>
      </c>
      <c r="AP102" t="s">
        <v>853</v>
      </c>
      <c r="AQ102" t="s">
        <v>63</v>
      </c>
      <c r="AR102">
        <v>0</v>
      </c>
      <c r="AS102">
        <v>1</v>
      </c>
      <c r="AT102">
        <v>0</v>
      </c>
      <c r="AU102">
        <v>0</v>
      </c>
      <c r="AV102" t="s">
        <v>11</v>
      </c>
      <c r="AW102">
        <v>12</v>
      </c>
      <c r="AX102" t="s">
        <v>64</v>
      </c>
      <c r="AY102">
        <v>1</v>
      </c>
      <c r="AZ102" t="s">
        <v>1</v>
      </c>
      <c r="BA102">
        <v>41.463462999999898</v>
      </c>
      <c r="BB102">
        <v>-81.709693999999899</v>
      </c>
      <c r="BC102">
        <v>2014</v>
      </c>
      <c r="BD102">
        <v>12</v>
      </c>
      <c r="BE102">
        <v>9274</v>
      </c>
      <c r="BF102">
        <v>93</v>
      </c>
      <c r="BG102">
        <v>390351029002</v>
      </c>
      <c r="BH102">
        <v>1748</v>
      </c>
      <c r="BI102">
        <v>241576</v>
      </c>
      <c r="BJ102">
        <v>1303</v>
      </c>
      <c r="BK102">
        <v>640</v>
      </c>
      <c r="BL102">
        <v>663</v>
      </c>
      <c r="BM102">
        <v>29.8</v>
      </c>
      <c r="BN102">
        <v>70</v>
      </c>
      <c r="BO102">
        <v>90</v>
      </c>
      <c r="BP102">
        <v>84</v>
      </c>
      <c r="BQ102">
        <v>127</v>
      </c>
      <c r="BR102">
        <v>21</v>
      </c>
      <c r="BS102">
        <v>38</v>
      </c>
      <c r="BT102">
        <v>5</v>
      </c>
      <c r="BU102">
        <v>76</v>
      </c>
      <c r="BV102">
        <v>147</v>
      </c>
      <c r="BW102">
        <v>69</v>
      </c>
      <c r="BX102">
        <v>75</v>
      </c>
      <c r="BY102">
        <v>34</v>
      </c>
      <c r="BZ102">
        <v>137</v>
      </c>
      <c r="CA102">
        <v>111</v>
      </c>
      <c r="CB102">
        <v>51</v>
      </c>
      <c r="CC102">
        <v>0</v>
      </c>
      <c r="CD102">
        <v>39</v>
      </c>
      <c r="CE102">
        <v>5</v>
      </c>
      <c r="CF102">
        <v>28</v>
      </c>
      <c r="CG102">
        <v>54</v>
      </c>
      <c r="CH102">
        <v>5</v>
      </c>
      <c r="CI102">
        <v>29</v>
      </c>
      <c r="CJ102">
        <v>8</v>
      </c>
      <c r="CK102">
        <v>371</v>
      </c>
      <c r="CL102">
        <v>129</v>
      </c>
      <c r="CM102">
        <v>188</v>
      </c>
      <c r="CN102">
        <v>1011</v>
      </c>
      <c r="CO102">
        <v>0</v>
      </c>
      <c r="CP102">
        <v>0</v>
      </c>
      <c r="CQ102">
        <v>0</v>
      </c>
      <c r="CR102">
        <v>17</v>
      </c>
      <c r="CS102">
        <v>87</v>
      </c>
      <c r="CT102">
        <v>779</v>
      </c>
      <c r="CU102">
        <v>792</v>
      </c>
      <c r="CV102">
        <v>296</v>
      </c>
      <c r="CW102">
        <v>136</v>
      </c>
      <c r="CX102">
        <v>101</v>
      </c>
      <c r="CY102">
        <v>67</v>
      </c>
      <c r="CZ102">
        <v>150</v>
      </c>
      <c r="DA102">
        <v>13</v>
      </c>
      <c r="DB102">
        <v>28</v>
      </c>
      <c r="DC102">
        <v>1</v>
      </c>
      <c r="DD102">
        <v>0</v>
      </c>
      <c r="DE102">
        <v>0</v>
      </c>
      <c r="DF102">
        <v>25500</v>
      </c>
      <c r="DG102">
        <v>2.92</v>
      </c>
      <c r="DH102">
        <v>104</v>
      </c>
      <c r="DI102">
        <v>495</v>
      </c>
      <c r="DJ102">
        <v>446</v>
      </c>
      <c r="DK102">
        <v>49</v>
      </c>
      <c r="DL102">
        <v>210</v>
      </c>
      <c r="DM102">
        <f t="shared" si="11"/>
        <v>0</v>
      </c>
      <c r="DN102">
        <f t="shared" si="12"/>
        <v>0</v>
      </c>
      <c r="DO102">
        <f t="shared" si="13"/>
        <v>0</v>
      </c>
      <c r="DP102">
        <f t="shared" si="14"/>
        <v>1</v>
      </c>
      <c r="DQ102">
        <f t="shared" si="15"/>
        <v>0</v>
      </c>
      <c r="DR102">
        <f t="shared" si="16"/>
        <v>1</v>
      </c>
      <c r="DS102">
        <f t="shared" si="17"/>
        <v>0</v>
      </c>
      <c r="DT102">
        <f t="shared" si="18"/>
        <v>0</v>
      </c>
      <c r="DU102">
        <f t="shared" si="19"/>
        <v>0</v>
      </c>
      <c r="DV102">
        <f t="shared" si="20"/>
        <v>1</v>
      </c>
      <c r="DW102">
        <f t="shared" si="21"/>
        <v>0</v>
      </c>
    </row>
    <row r="103" spans="1:127" x14ac:dyDescent="0.25">
      <c r="A103">
        <v>20124009488</v>
      </c>
      <c r="B103">
        <v>8671</v>
      </c>
      <c r="C103" t="s">
        <v>107</v>
      </c>
      <c r="D103">
        <v>15.1999999999999</v>
      </c>
      <c r="E103">
        <v>20120811</v>
      </c>
      <c r="F103" t="s">
        <v>108</v>
      </c>
      <c r="G103" t="s">
        <v>109</v>
      </c>
      <c r="H103">
        <v>0</v>
      </c>
      <c r="I103" t="s">
        <v>102</v>
      </c>
      <c r="J103">
        <v>16</v>
      </c>
      <c r="K103" t="s">
        <v>41</v>
      </c>
      <c r="L103" t="s">
        <v>69</v>
      </c>
      <c r="M103" t="s">
        <v>11</v>
      </c>
      <c r="N103" t="s">
        <v>70</v>
      </c>
      <c r="O103" t="s">
        <v>44</v>
      </c>
      <c r="P103" t="s">
        <v>45</v>
      </c>
      <c r="Q103" t="s">
        <v>46</v>
      </c>
      <c r="R103" t="s">
        <v>95</v>
      </c>
      <c r="S103" t="s">
        <v>96</v>
      </c>
      <c r="T103" t="s">
        <v>854</v>
      </c>
      <c r="U103" t="s">
        <v>110</v>
      </c>
      <c r="V103" t="s">
        <v>77</v>
      </c>
      <c r="W103" t="s">
        <v>50</v>
      </c>
      <c r="X103">
        <v>74</v>
      </c>
      <c r="Y103" t="s">
        <v>52</v>
      </c>
      <c r="Z103" t="s">
        <v>85</v>
      </c>
      <c r="AA103" t="s">
        <v>54</v>
      </c>
      <c r="AB103" t="s">
        <v>11</v>
      </c>
      <c r="AC103" t="s">
        <v>86</v>
      </c>
      <c r="AD103" t="s">
        <v>111</v>
      </c>
      <c r="AE103" t="s">
        <v>112</v>
      </c>
      <c r="AF103" t="s">
        <v>98</v>
      </c>
      <c r="AG103" t="s">
        <v>73</v>
      </c>
      <c r="AH103">
        <v>27</v>
      </c>
      <c r="AI103" t="s">
        <v>60</v>
      </c>
      <c r="AJ103" t="s">
        <v>76</v>
      </c>
      <c r="AK103" t="s">
        <v>77</v>
      </c>
      <c r="AL103" t="s">
        <v>54</v>
      </c>
      <c r="AM103" t="s">
        <v>11</v>
      </c>
      <c r="AN103" t="s">
        <v>61</v>
      </c>
      <c r="AO103" t="s">
        <v>62</v>
      </c>
      <c r="AP103" t="s">
        <v>855</v>
      </c>
      <c r="AQ103" t="s">
        <v>63</v>
      </c>
      <c r="AR103">
        <v>0</v>
      </c>
      <c r="AS103">
        <v>0</v>
      </c>
      <c r="AT103">
        <v>0</v>
      </c>
      <c r="AU103">
        <v>0</v>
      </c>
      <c r="AV103" t="s">
        <v>11</v>
      </c>
      <c r="AW103">
        <v>12</v>
      </c>
      <c r="AX103" t="s">
        <v>64</v>
      </c>
      <c r="AY103">
        <v>1</v>
      </c>
      <c r="AZ103" t="s">
        <v>1</v>
      </c>
      <c r="BA103">
        <v>41.497960999999897</v>
      </c>
      <c r="BB103">
        <v>-81.697062000000003</v>
      </c>
      <c r="BC103">
        <v>2012</v>
      </c>
      <c r="BD103">
        <v>8</v>
      </c>
      <c r="BE103">
        <v>9303</v>
      </c>
      <c r="BF103">
        <v>162</v>
      </c>
      <c r="BG103">
        <v>390351077011</v>
      </c>
      <c r="BH103">
        <v>2142</v>
      </c>
      <c r="BI103">
        <v>1770609</v>
      </c>
      <c r="BJ103">
        <v>1377</v>
      </c>
      <c r="BK103">
        <v>688</v>
      </c>
      <c r="BL103">
        <v>689</v>
      </c>
      <c r="BM103">
        <v>31.1999999999999</v>
      </c>
      <c r="BN103">
        <v>19</v>
      </c>
      <c r="BO103">
        <v>0</v>
      </c>
      <c r="BP103">
        <v>0</v>
      </c>
      <c r="BQ103">
        <v>0</v>
      </c>
      <c r="BR103">
        <v>35</v>
      </c>
      <c r="BS103">
        <v>50</v>
      </c>
      <c r="BT103">
        <v>14</v>
      </c>
      <c r="BU103">
        <v>173</v>
      </c>
      <c r="BV103">
        <v>326</v>
      </c>
      <c r="BW103">
        <v>228</v>
      </c>
      <c r="BX103">
        <v>82</v>
      </c>
      <c r="BY103">
        <v>93</v>
      </c>
      <c r="BZ103">
        <v>60</v>
      </c>
      <c r="CA103">
        <v>93</v>
      </c>
      <c r="CB103">
        <v>168</v>
      </c>
      <c r="CC103">
        <v>7</v>
      </c>
      <c r="CD103">
        <v>19</v>
      </c>
      <c r="CE103">
        <v>10</v>
      </c>
      <c r="CF103">
        <v>0</v>
      </c>
      <c r="CG103">
        <v>0</v>
      </c>
      <c r="CH103">
        <v>0</v>
      </c>
      <c r="CI103">
        <v>0</v>
      </c>
      <c r="CJ103">
        <v>0</v>
      </c>
      <c r="CK103">
        <v>19</v>
      </c>
      <c r="CL103">
        <v>10</v>
      </c>
      <c r="CM103">
        <v>358</v>
      </c>
      <c r="CN103">
        <v>871</v>
      </c>
      <c r="CO103">
        <v>30</v>
      </c>
      <c r="CP103">
        <v>62</v>
      </c>
      <c r="CQ103">
        <v>0</v>
      </c>
      <c r="CR103">
        <v>19</v>
      </c>
      <c r="CS103">
        <v>37</v>
      </c>
      <c r="CT103">
        <v>22</v>
      </c>
      <c r="CU103">
        <v>1086</v>
      </c>
      <c r="CV103">
        <v>130</v>
      </c>
      <c r="CW103">
        <v>154</v>
      </c>
      <c r="CX103">
        <v>40</v>
      </c>
      <c r="CY103">
        <v>40</v>
      </c>
      <c r="CZ103">
        <v>101</v>
      </c>
      <c r="DA103">
        <v>0</v>
      </c>
      <c r="DB103">
        <v>310</v>
      </c>
      <c r="DC103">
        <v>152</v>
      </c>
      <c r="DD103">
        <v>140</v>
      </c>
      <c r="DE103">
        <v>19</v>
      </c>
      <c r="DF103">
        <v>36786</v>
      </c>
      <c r="DG103">
        <v>1.54</v>
      </c>
      <c r="DH103">
        <v>353</v>
      </c>
      <c r="DI103">
        <v>990</v>
      </c>
      <c r="DJ103">
        <v>896</v>
      </c>
      <c r="DK103">
        <v>94</v>
      </c>
      <c r="DL103">
        <v>55</v>
      </c>
      <c r="DM103">
        <f t="shared" si="11"/>
        <v>0</v>
      </c>
      <c r="DN103">
        <f t="shared" si="12"/>
        <v>1</v>
      </c>
      <c r="DO103">
        <f t="shared" si="13"/>
        <v>0</v>
      </c>
      <c r="DP103">
        <f t="shared" si="14"/>
        <v>0</v>
      </c>
      <c r="DQ103">
        <f t="shared" si="15"/>
        <v>0</v>
      </c>
      <c r="DR103">
        <f t="shared" si="16"/>
        <v>1</v>
      </c>
      <c r="DS103">
        <f t="shared" si="17"/>
        <v>0</v>
      </c>
      <c r="DT103">
        <f t="shared" si="18"/>
        <v>1</v>
      </c>
      <c r="DU103">
        <f t="shared" si="19"/>
        <v>0</v>
      </c>
      <c r="DV103">
        <f t="shared" si="20"/>
        <v>0</v>
      </c>
      <c r="DW103">
        <f t="shared" si="21"/>
        <v>0</v>
      </c>
    </row>
    <row r="104" spans="1:127" x14ac:dyDescent="0.25">
      <c r="A104">
        <v>20144046186</v>
      </c>
      <c r="B104">
        <v>15250</v>
      </c>
      <c r="C104" t="s">
        <v>241</v>
      </c>
      <c r="D104">
        <v>3.12</v>
      </c>
      <c r="E104">
        <v>20141223</v>
      </c>
      <c r="F104" t="s">
        <v>202</v>
      </c>
      <c r="G104" t="s">
        <v>674</v>
      </c>
      <c r="H104">
        <v>0</v>
      </c>
      <c r="I104" t="s">
        <v>115</v>
      </c>
      <c r="J104">
        <v>13</v>
      </c>
      <c r="K104" t="s">
        <v>41</v>
      </c>
      <c r="L104" t="s">
        <v>69</v>
      </c>
      <c r="M104" t="s">
        <v>11</v>
      </c>
      <c r="N104" t="s">
        <v>43</v>
      </c>
      <c r="O104" t="s">
        <v>44</v>
      </c>
      <c r="P104" t="s">
        <v>104</v>
      </c>
      <c r="Q104" t="s">
        <v>46</v>
      </c>
      <c r="R104" t="s">
        <v>47</v>
      </c>
      <c r="S104" t="s">
        <v>47</v>
      </c>
      <c r="T104" t="s">
        <v>856</v>
      </c>
      <c r="U104" t="s">
        <v>110</v>
      </c>
      <c r="V104" t="s">
        <v>50</v>
      </c>
      <c r="W104" t="s">
        <v>51</v>
      </c>
      <c r="X104" t="s">
        <v>11</v>
      </c>
      <c r="Y104" t="s">
        <v>11</v>
      </c>
      <c r="Z104" t="s">
        <v>74</v>
      </c>
      <c r="AA104">
        <v>0</v>
      </c>
      <c r="AB104" t="s">
        <v>11</v>
      </c>
      <c r="AC104" t="s">
        <v>75</v>
      </c>
      <c r="AD104" t="s">
        <v>56</v>
      </c>
      <c r="AE104" t="s">
        <v>57</v>
      </c>
      <c r="AF104" t="s">
        <v>122</v>
      </c>
      <c r="AG104" t="s">
        <v>73</v>
      </c>
      <c r="AH104">
        <v>17</v>
      </c>
      <c r="AI104" t="s">
        <v>60</v>
      </c>
      <c r="AJ104" t="s">
        <v>50</v>
      </c>
      <c r="AK104" t="s">
        <v>51</v>
      </c>
      <c r="AL104" t="s">
        <v>54</v>
      </c>
      <c r="AM104" t="s">
        <v>11</v>
      </c>
      <c r="AN104" t="s">
        <v>61</v>
      </c>
      <c r="AO104" t="s">
        <v>62</v>
      </c>
      <c r="AP104" t="s">
        <v>857</v>
      </c>
      <c r="AQ104" t="s">
        <v>63</v>
      </c>
      <c r="AR104">
        <v>0</v>
      </c>
      <c r="AS104">
        <v>0</v>
      </c>
      <c r="AT104">
        <v>1</v>
      </c>
      <c r="AU104">
        <v>0</v>
      </c>
      <c r="AV104" t="s">
        <v>11</v>
      </c>
      <c r="AW104">
        <v>12</v>
      </c>
      <c r="AX104" t="s">
        <v>64</v>
      </c>
      <c r="AY104">
        <v>1</v>
      </c>
      <c r="AZ104" t="s">
        <v>1</v>
      </c>
      <c r="BA104">
        <v>41.462541000000002</v>
      </c>
      <c r="BB104">
        <v>-81.710282000000007</v>
      </c>
      <c r="BC104">
        <v>2014</v>
      </c>
      <c r="BD104">
        <v>12</v>
      </c>
      <c r="BE104">
        <v>9327</v>
      </c>
      <c r="BF104">
        <v>93</v>
      </c>
      <c r="BG104">
        <v>390351029002</v>
      </c>
      <c r="BH104">
        <v>1748</v>
      </c>
      <c r="BI104">
        <v>241576</v>
      </c>
      <c r="BJ104">
        <v>1303</v>
      </c>
      <c r="BK104">
        <v>640</v>
      </c>
      <c r="BL104">
        <v>663</v>
      </c>
      <c r="BM104">
        <v>29.8</v>
      </c>
      <c r="BN104">
        <v>70</v>
      </c>
      <c r="BO104">
        <v>90</v>
      </c>
      <c r="BP104">
        <v>84</v>
      </c>
      <c r="BQ104">
        <v>127</v>
      </c>
      <c r="BR104">
        <v>21</v>
      </c>
      <c r="BS104">
        <v>38</v>
      </c>
      <c r="BT104">
        <v>5</v>
      </c>
      <c r="BU104">
        <v>76</v>
      </c>
      <c r="BV104">
        <v>147</v>
      </c>
      <c r="BW104">
        <v>69</v>
      </c>
      <c r="BX104">
        <v>75</v>
      </c>
      <c r="BY104">
        <v>34</v>
      </c>
      <c r="BZ104">
        <v>137</v>
      </c>
      <c r="CA104">
        <v>111</v>
      </c>
      <c r="CB104">
        <v>51</v>
      </c>
      <c r="CC104">
        <v>0</v>
      </c>
      <c r="CD104">
        <v>39</v>
      </c>
      <c r="CE104">
        <v>5</v>
      </c>
      <c r="CF104">
        <v>28</v>
      </c>
      <c r="CG104">
        <v>54</v>
      </c>
      <c r="CH104">
        <v>5</v>
      </c>
      <c r="CI104">
        <v>29</v>
      </c>
      <c r="CJ104">
        <v>8</v>
      </c>
      <c r="CK104">
        <v>371</v>
      </c>
      <c r="CL104">
        <v>129</v>
      </c>
      <c r="CM104">
        <v>188</v>
      </c>
      <c r="CN104">
        <v>1011</v>
      </c>
      <c r="CO104">
        <v>0</v>
      </c>
      <c r="CP104">
        <v>0</v>
      </c>
      <c r="CQ104">
        <v>0</v>
      </c>
      <c r="CR104">
        <v>17</v>
      </c>
      <c r="CS104">
        <v>87</v>
      </c>
      <c r="CT104">
        <v>779</v>
      </c>
      <c r="CU104">
        <v>792</v>
      </c>
      <c r="CV104">
        <v>296</v>
      </c>
      <c r="CW104">
        <v>136</v>
      </c>
      <c r="CX104">
        <v>101</v>
      </c>
      <c r="CY104">
        <v>67</v>
      </c>
      <c r="CZ104">
        <v>150</v>
      </c>
      <c r="DA104">
        <v>13</v>
      </c>
      <c r="DB104">
        <v>28</v>
      </c>
      <c r="DC104">
        <v>1</v>
      </c>
      <c r="DD104">
        <v>0</v>
      </c>
      <c r="DE104">
        <v>0</v>
      </c>
      <c r="DF104">
        <v>25500</v>
      </c>
      <c r="DG104">
        <v>2.92</v>
      </c>
      <c r="DH104">
        <v>104</v>
      </c>
      <c r="DI104">
        <v>495</v>
      </c>
      <c r="DJ104">
        <v>446</v>
      </c>
      <c r="DK104">
        <v>49</v>
      </c>
      <c r="DL104">
        <v>210</v>
      </c>
      <c r="DM104">
        <f t="shared" si="11"/>
        <v>0</v>
      </c>
      <c r="DN104">
        <f t="shared" si="12"/>
        <v>0</v>
      </c>
      <c r="DO104">
        <f t="shared" si="13"/>
        <v>0</v>
      </c>
      <c r="DP104">
        <f t="shared" si="14"/>
        <v>1</v>
      </c>
      <c r="DQ104">
        <f t="shared" si="15"/>
        <v>0</v>
      </c>
      <c r="DR104">
        <f t="shared" si="16"/>
        <v>1</v>
      </c>
      <c r="DS104">
        <f t="shared" si="17"/>
        <v>0</v>
      </c>
      <c r="DT104">
        <f t="shared" si="18"/>
        <v>0</v>
      </c>
      <c r="DU104">
        <f t="shared" si="19"/>
        <v>0</v>
      </c>
      <c r="DV104">
        <f t="shared" si="20"/>
        <v>1</v>
      </c>
      <c r="DW104">
        <f t="shared" si="21"/>
        <v>0</v>
      </c>
    </row>
    <row r="105" spans="1:127" x14ac:dyDescent="0.25">
      <c r="A105">
        <v>20118119516</v>
      </c>
      <c r="B105">
        <v>8947</v>
      </c>
      <c r="C105" t="s">
        <v>127</v>
      </c>
      <c r="D105">
        <v>15.96</v>
      </c>
      <c r="E105">
        <v>20110802</v>
      </c>
      <c r="F105" t="s">
        <v>128</v>
      </c>
      <c r="G105" t="s">
        <v>281</v>
      </c>
      <c r="H105">
        <v>0</v>
      </c>
      <c r="I105" t="s">
        <v>115</v>
      </c>
      <c r="J105">
        <v>12</v>
      </c>
      <c r="K105" t="s">
        <v>41</v>
      </c>
      <c r="L105" t="s">
        <v>69</v>
      </c>
      <c r="M105" t="s">
        <v>11</v>
      </c>
      <c r="N105" t="s">
        <v>43</v>
      </c>
      <c r="O105" t="s">
        <v>71</v>
      </c>
      <c r="P105" t="s">
        <v>45</v>
      </c>
      <c r="Q105" t="s">
        <v>94</v>
      </c>
      <c r="R105" t="s">
        <v>95</v>
      </c>
      <c r="S105" t="s">
        <v>96</v>
      </c>
      <c r="T105" t="s">
        <v>858</v>
      </c>
      <c r="U105" t="s">
        <v>129</v>
      </c>
      <c r="V105" t="s">
        <v>47</v>
      </c>
      <c r="W105" t="s">
        <v>47</v>
      </c>
      <c r="X105">
        <v>77</v>
      </c>
      <c r="Y105" t="s">
        <v>60</v>
      </c>
      <c r="Z105" t="s">
        <v>85</v>
      </c>
      <c r="AA105" t="s">
        <v>54</v>
      </c>
      <c r="AB105" t="s">
        <v>11</v>
      </c>
      <c r="AC105" t="s">
        <v>86</v>
      </c>
      <c r="AD105" t="s">
        <v>56</v>
      </c>
      <c r="AE105" t="s">
        <v>47</v>
      </c>
      <c r="AF105" t="s">
        <v>47</v>
      </c>
      <c r="AG105" t="s">
        <v>73</v>
      </c>
      <c r="AH105">
        <v>24</v>
      </c>
      <c r="AI105" t="s">
        <v>60</v>
      </c>
      <c r="AJ105" t="s">
        <v>47</v>
      </c>
      <c r="AK105" t="s">
        <v>47</v>
      </c>
      <c r="AL105" t="s">
        <v>54</v>
      </c>
      <c r="AM105" t="s">
        <v>11</v>
      </c>
      <c r="AN105" t="s">
        <v>61</v>
      </c>
      <c r="AO105" t="s">
        <v>62</v>
      </c>
      <c r="AP105" t="s">
        <v>859</v>
      </c>
      <c r="AQ105" t="s">
        <v>63</v>
      </c>
      <c r="AR105">
        <v>0</v>
      </c>
      <c r="AS105">
        <v>0</v>
      </c>
      <c r="AT105">
        <v>1</v>
      </c>
      <c r="AU105">
        <v>0</v>
      </c>
      <c r="AV105" t="s">
        <v>11</v>
      </c>
      <c r="AW105">
        <v>12</v>
      </c>
      <c r="AX105" t="s">
        <v>64</v>
      </c>
      <c r="AY105">
        <v>1</v>
      </c>
      <c r="AZ105" t="s">
        <v>90</v>
      </c>
      <c r="BA105">
        <v>41.486068000000003</v>
      </c>
      <c r="BB105">
        <v>-81.699051999999895</v>
      </c>
      <c r="BC105">
        <v>2011</v>
      </c>
      <c r="BD105">
        <v>8</v>
      </c>
      <c r="BE105">
        <v>9548</v>
      </c>
      <c r="BF105">
        <v>99</v>
      </c>
      <c r="BG105">
        <v>390351036024</v>
      </c>
      <c r="BH105">
        <v>1785</v>
      </c>
      <c r="BI105">
        <v>402431</v>
      </c>
      <c r="BJ105">
        <v>810</v>
      </c>
      <c r="BK105">
        <v>516</v>
      </c>
      <c r="BL105">
        <v>294</v>
      </c>
      <c r="BM105">
        <v>55.299999999999898</v>
      </c>
      <c r="BN105">
        <v>12</v>
      </c>
      <c r="BO105">
        <v>6</v>
      </c>
      <c r="BP105">
        <v>6</v>
      </c>
      <c r="BQ105">
        <v>4</v>
      </c>
      <c r="BR105">
        <v>22</v>
      </c>
      <c r="BS105">
        <v>0</v>
      </c>
      <c r="BT105">
        <v>4</v>
      </c>
      <c r="BU105">
        <v>0</v>
      </c>
      <c r="BV105">
        <v>31</v>
      </c>
      <c r="BW105">
        <v>2</v>
      </c>
      <c r="BX105">
        <v>13</v>
      </c>
      <c r="BY105">
        <v>15</v>
      </c>
      <c r="BZ105">
        <v>98</v>
      </c>
      <c r="CA105">
        <v>175</v>
      </c>
      <c r="CB105">
        <v>291</v>
      </c>
      <c r="CC105">
        <v>23</v>
      </c>
      <c r="CD105">
        <v>12</v>
      </c>
      <c r="CE105">
        <v>72</v>
      </c>
      <c r="CF105">
        <v>24</v>
      </c>
      <c r="CG105">
        <v>0</v>
      </c>
      <c r="CH105">
        <v>0</v>
      </c>
      <c r="CI105">
        <v>0</v>
      </c>
      <c r="CJ105">
        <v>0</v>
      </c>
      <c r="CK105">
        <v>28</v>
      </c>
      <c r="CL105">
        <v>96</v>
      </c>
      <c r="CM105">
        <v>484</v>
      </c>
      <c r="CN105">
        <v>276</v>
      </c>
      <c r="CO105">
        <v>18</v>
      </c>
      <c r="CP105">
        <v>0</v>
      </c>
      <c r="CQ105">
        <v>0</v>
      </c>
      <c r="CR105">
        <v>0</v>
      </c>
      <c r="CS105">
        <v>32</v>
      </c>
      <c r="CT105">
        <v>0</v>
      </c>
      <c r="CU105">
        <v>756</v>
      </c>
      <c r="CV105">
        <v>273</v>
      </c>
      <c r="CW105">
        <v>196</v>
      </c>
      <c r="CX105">
        <v>20</v>
      </c>
      <c r="CY105">
        <v>36</v>
      </c>
      <c r="CZ105">
        <v>91</v>
      </c>
      <c r="DA105">
        <v>55</v>
      </c>
      <c r="DB105">
        <v>67</v>
      </c>
      <c r="DC105">
        <v>0</v>
      </c>
      <c r="DD105">
        <v>18</v>
      </c>
      <c r="DE105">
        <v>0</v>
      </c>
      <c r="DF105">
        <v>8804</v>
      </c>
      <c r="DG105">
        <v>1.24</v>
      </c>
      <c r="DH105">
        <v>566</v>
      </c>
      <c r="DI105">
        <v>793</v>
      </c>
      <c r="DJ105">
        <v>653</v>
      </c>
      <c r="DK105">
        <v>140</v>
      </c>
      <c r="DL105">
        <v>17</v>
      </c>
      <c r="DM105">
        <f t="shared" si="11"/>
        <v>1</v>
      </c>
      <c r="DN105">
        <f t="shared" si="12"/>
        <v>0</v>
      </c>
      <c r="DO105">
        <f t="shared" si="13"/>
        <v>0</v>
      </c>
      <c r="DP105">
        <f t="shared" si="14"/>
        <v>0</v>
      </c>
      <c r="DQ105">
        <f t="shared" si="15"/>
        <v>0</v>
      </c>
      <c r="DR105">
        <f t="shared" si="16"/>
        <v>1</v>
      </c>
      <c r="DS105">
        <f t="shared" si="17"/>
        <v>1</v>
      </c>
      <c r="DT105">
        <f t="shared" si="18"/>
        <v>0</v>
      </c>
      <c r="DU105">
        <f t="shared" si="19"/>
        <v>0</v>
      </c>
      <c r="DV105">
        <f t="shared" si="20"/>
        <v>0</v>
      </c>
      <c r="DW105">
        <f t="shared" si="21"/>
        <v>0</v>
      </c>
    </row>
    <row r="106" spans="1:127" x14ac:dyDescent="0.25">
      <c r="A106">
        <v>20118067570</v>
      </c>
      <c r="B106">
        <v>4974</v>
      </c>
      <c r="C106" t="s">
        <v>99</v>
      </c>
      <c r="D106">
        <v>16.05</v>
      </c>
      <c r="E106">
        <v>20110426</v>
      </c>
      <c r="F106" t="s">
        <v>100</v>
      </c>
      <c r="G106" t="s">
        <v>422</v>
      </c>
      <c r="H106">
        <v>0</v>
      </c>
      <c r="I106" t="s">
        <v>115</v>
      </c>
      <c r="J106">
        <v>19</v>
      </c>
      <c r="K106" t="s">
        <v>41</v>
      </c>
      <c r="L106" t="s">
        <v>69</v>
      </c>
      <c r="M106" t="s">
        <v>11</v>
      </c>
      <c r="N106" t="s">
        <v>43</v>
      </c>
      <c r="O106" t="s">
        <v>44</v>
      </c>
      <c r="P106" t="s">
        <v>45</v>
      </c>
      <c r="Q106" t="s">
        <v>46</v>
      </c>
      <c r="R106" t="s">
        <v>119</v>
      </c>
      <c r="S106" t="s">
        <v>98</v>
      </c>
      <c r="T106" t="s">
        <v>860</v>
      </c>
      <c r="U106" t="s">
        <v>73</v>
      </c>
      <c r="V106" t="s">
        <v>51</v>
      </c>
      <c r="W106" t="s">
        <v>50</v>
      </c>
      <c r="X106">
        <v>50</v>
      </c>
      <c r="Y106" t="s">
        <v>52</v>
      </c>
      <c r="Z106" t="s">
        <v>85</v>
      </c>
      <c r="AA106" t="s">
        <v>54</v>
      </c>
      <c r="AB106" t="s">
        <v>11</v>
      </c>
      <c r="AC106" t="s">
        <v>86</v>
      </c>
      <c r="AD106" t="s">
        <v>56</v>
      </c>
      <c r="AE106" t="s">
        <v>95</v>
      </c>
      <c r="AF106" t="s">
        <v>96</v>
      </c>
      <c r="AG106" t="s">
        <v>123</v>
      </c>
      <c r="AH106">
        <v>43</v>
      </c>
      <c r="AI106" t="s">
        <v>60</v>
      </c>
      <c r="AJ106" t="s">
        <v>51</v>
      </c>
      <c r="AK106" t="s">
        <v>77</v>
      </c>
      <c r="AL106" t="s">
        <v>54</v>
      </c>
      <c r="AM106" t="s">
        <v>11</v>
      </c>
      <c r="AN106" t="s">
        <v>61</v>
      </c>
      <c r="AO106" t="s">
        <v>62</v>
      </c>
      <c r="AP106" t="s">
        <v>861</v>
      </c>
      <c r="AQ106" t="s">
        <v>63</v>
      </c>
      <c r="AR106">
        <v>0</v>
      </c>
      <c r="AS106">
        <v>0</v>
      </c>
      <c r="AT106">
        <v>0</v>
      </c>
      <c r="AU106">
        <v>1</v>
      </c>
      <c r="AV106" t="s">
        <v>11</v>
      </c>
      <c r="AW106">
        <v>12</v>
      </c>
      <c r="AX106" t="s">
        <v>64</v>
      </c>
      <c r="AY106">
        <v>1</v>
      </c>
      <c r="AZ106" t="s">
        <v>90</v>
      </c>
      <c r="BA106">
        <v>41.465634999999899</v>
      </c>
      <c r="BB106">
        <v>-81.700209000000001</v>
      </c>
      <c r="BC106">
        <v>2011</v>
      </c>
      <c r="BD106">
        <v>4</v>
      </c>
      <c r="BE106">
        <v>9823</v>
      </c>
      <c r="BF106">
        <v>1137</v>
      </c>
      <c r="BG106">
        <v>390351046001</v>
      </c>
      <c r="BH106">
        <v>1927</v>
      </c>
      <c r="BI106">
        <v>227917</v>
      </c>
      <c r="BJ106">
        <v>660</v>
      </c>
      <c r="BK106">
        <v>294</v>
      </c>
      <c r="BL106">
        <v>366</v>
      </c>
      <c r="BM106">
        <v>25.3</v>
      </c>
      <c r="BN106">
        <v>121</v>
      </c>
      <c r="BO106">
        <v>117</v>
      </c>
      <c r="BP106">
        <v>40</v>
      </c>
      <c r="BQ106">
        <v>0</v>
      </c>
      <c r="BR106">
        <v>9</v>
      </c>
      <c r="BS106">
        <v>7</v>
      </c>
      <c r="BT106">
        <v>0</v>
      </c>
      <c r="BU106">
        <v>30</v>
      </c>
      <c r="BV106">
        <v>49</v>
      </c>
      <c r="BW106">
        <v>21</v>
      </c>
      <c r="BX106">
        <v>12</v>
      </c>
      <c r="BY106">
        <v>39</v>
      </c>
      <c r="BZ106">
        <v>19</v>
      </c>
      <c r="CA106">
        <v>69</v>
      </c>
      <c r="CB106">
        <v>50</v>
      </c>
      <c r="CC106">
        <v>0</v>
      </c>
      <c r="CD106">
        <v>19</v>
      </c>
      <c r="CE106">
        <v>16</v>
      </c>
      <c r="CF106">
        <v>11</v>
      </c>
      <c r="CG106">
        <v>4</v>
      </c>
      <c r="CH106">
        <v>5</v>
      </c>
      <c r="CI106">
        <v>13</v>
      </c>
      <c r="CJ106">
        <v>9</v>
      </c>
      <c r="CK106">
        <v>278</v>
      </c>
      <c r="CL106">
        <v>58</v>
      </c>
      <c r="CM106">
        <v>313</v>
      </c>
      <c r="CN106">
        <v>329</v>
      </c>
      <c r="CO106">
        <v>0</v>
      </c>
      <c r="CP106">
        <v>0</v>
      </c>
      <c r="CQ106">
        <v>0</v>
      </c>
      <c r="CR106">
        <v>15</v>
      </c>
      <c r="CS106">
        <v>3</v>
      </c>
      <c r="CT106">
        <v>157</v>
      </c>
      <c r="CU106">
        <v>336</v>
      </c>
      <c r="CV106">
        <v>74</v>
      </c>
      <c r="CW106">
        <v>80</v>
      </c>
      <c r="CX106">
        <v>30</v>
      </c>
      <c r="CY106">
        <v>30</v>
      </c>
      <c r="CZ106">
        <v>55</v>
      </c>
      <c r="DA106">
        <v>42</v>
      </c>
      <c r="DB106">
        <v>25</v>
      </c>
      <c r="DC106">
        <v>0</v>
      </c>
      <c r="DD106">
        <v>0</v>
      </c>
      <c r="DE106">
        <v>0</v>
      </c>
      <c r="DF106">
        <v>30556</v>
      </c>
      <c r="DG106">
        <v>3.84</v>
      </c>
      <c r="DH106">
        <v>52</v>
      </c>
      <c r="DI106">
        <v>257</v>
      </c>
      <c r="DJ106">
        <v>172</v>
      </c>
      <c r="DK106">
        <v>85</v>
      </c>
      <c r="DL106">
        <v>67</v>
      </c>
      <c r="DM106">
        <f t="shared" si="11"/>
        <v>1</v>
      </c>
      <c r="DN106">
        <f t="shared" si="12"/>
        <v>0</v>
      </c>
      <c r="DO106">
        <f t="shared" si="13"/>
        <v>0</v>
      </c>
      <c r="DP106">
        <f t="shared" si="14"/>
        <v>0</v>
      </c>
      <c r="DQ106">
        <f t="shared" si="15"/>
        <v>0</v>
      </c>
      <c r="DR106">
        <f t="shared" si="16"/>
        <v>1</v>
      </c>
      <c r="DS106">
        <f t="shared" si="17"/>
        <v>1</v>
      </c>
      <c r="DT106">
        <f t="shared" si="18"/>
        <v>0</v>
      </c>
      <c r="DU106">
        <f t="shared" si="19"/>
        <v>0</v>
      </c>
      <c r="DV106">
        <f t="shared" si="20"/>
        <v>0</v>
      </c>
      <c r="DW106">
        <f t="shared" si="21"/>
        <v>0</v>
      </c>
    </row>
    <row r="107" spans="1:127" x14ac:dyDescent="0.25">
      <c r="A107">
        <v>20134024983</v>
      </c>
      <c r="B107">
        <v>5395</v>
      </c>
      <c r="C107" t="s">
        <v>65</v>
      </c>
      <c r="D107">
        <v>6.35</v>
      </c>
      <c r="E107">
        <v>20130519</v>
      </c>
      <c r="F107" t="s">
        <v>66</v>
      </c>
      <c r="G107" t="s">
        <v>140</v>
      </c>
      <c r="H107">
        <v>0</v>
      </c>
      <c r="I107" t="s">
        <v>161</v>
      </c>
      <c r="J107">
        <v>13</v>
      </c>
      <c r="K107" t="s">
        <v>41</v>
      </c>
      <c r="L107" t="s">
        <v>69</v>
      </c>
      <c r="M107" t="s">
        <v>11</v>
      </c>
      <c r="N107" t="s">
        <v>43</v>
      </c>
      <c r="O107" t="s">
        <v>71</v>
      </c>
      <c r="P107" t="s">
        <v>45</v>
      </c>
      <c r="Q107" t="s">
        <v>94</v>
      </c>
      <c r="R107" t="s">
        <v>57</v>
      </c>
      <c r="S107" t="s">
        <v>98</v>
      </c>
      <c r="T107" t="s">
        <v>862</v>
      </c>
      <c r="U107" t="s">
        <v>73</v>
      </c>
      <c r="V107" t="s">
        <v>77</v>
      </c>
      <c r="W107" t="s">
        <v>76</v>
      </c>
      <c r="X107">
        <v>27</v>
      </c>
      <c r="Y107" t="s">
        <v>60</v>
      </c>
      <c r="Z107" t="s">
        <v>85</v>
      </c>
      <c r="AA107" t="s">
        <v>54</v>
      </c>
      <c r="AB107" t="s">
        <v>11</v>
      </c>
      <c r="AC107" t="s">
        <v>86</v>
      </c>
      <c r="AD107" t="s">
        <v>56</v>
      </c>
      <c r="AE107" t="s">
        <v>47</v>
      </c>
      <c r="AF107" t="s">
        <v>47</v>
      </c>
      <c r="AG107" t="s">
        <v>110</v>
      </c>
      <c r="AH107">
        <v>53</v>
      </c>
      <c r="AI107" t="s">
        <v>60</v>
      </c>
      <c r="AJ107" t="s">
        <v>47</v>
      </c>
      <c r="AK107" t="s">
        <v>47</v>
      </c>
      <c r="AL107" t="s">
        <v>54</v>
      </c>
      <c r="AM107" t="s">
        <v>11</v>
      </c>
      <c r="AN107" t="s">
        <v>61</v>
      </c>
      <c r="AO107" t="s">
        <v>62</v>
      </c>
      <c r="AP107" t="s">
        <v>863</v>
      </c>
      <c r="AQ107" t="s">
        <v>63</v>
      </c>
      <c r="AR107">
        <v>0</v>
      </c>
      <c r="AS107">
        <v>0</v>
      </c>
      <c r="AT107">
        <v>0</v>
      </c>
      <c r="AU107">
        <v>1</v>
      </c>
      <c r="AV107" t="s">
        <v>11</v>
      </c>
      <c r="AW107">
        <v>12</v>
      </c>
      <c r="AX107" t="s">
        <v>64</v>
      </c>
      <c r="AY107">
        <v>1</v>
      </c>
      <c r="AZ107" t="s">
        <v>1</v>
      </c>
      <c r="BA107">
        <v>41.485788999999897</v>
      </c>
      <c r="BB107">
        <v>-81.723646000000002</v>
      </c>
      <c r="BC107">
        <v>2013</v>
      </c>
      <c r="BD107">
        <v>5</v>
      </c>
      <c r="BE107">
        <v>9945</v>
      </c>
      <c r="BF107">
        <v>1116</v>
      </c>
      <c r="BG107">
        <v>390351034001</v>
      </c>
      <c r="BH107">
        <v>1750</v>
      </c>
      <c r="BI107">
        <v>283971</v>
      </c>
      <c r="BJ107">
        <v>910</v>
      </c>
      <c r="BK107">
        <v>471</v>
      </c>
      <c r="BL107">
        <v>439</v>
      </c>
      <c r="BM107">
        <v>38.299999999999898</v>
      </c>
      <c r="BN107">
        <v>84</v>
      </c>
      <c r="BO107">
        <v>48</v>
      </c>
      <c r="BP107">
        <v>49</v>
      </c>
      <c r="BQ107">
        <v>47</v>
      </c>
      <c r="BR107">
        <v>1</v>
      </c>
      <c r="BS107">
        <v>0</v>
      </c>
      <c r="BT107">
        <v>0</v>
      </c>
      <c r="BU107">
        <v>57</v>
      </c>
      <c r="BV107">
        <v>72</v>
      </c>
      <c r="BW107">
        <v>69</v>
      </c>
      <c r="BX107">
        <v>66</v>
      </c>
      <c r="BY107">
        <v>108</v>
      </c>
      <c r="BZ107">
        <v>97</v>
      </c>
      <c r="CA107">
        <v>72</v>
      </c>
      <c r="CB107">
        <v>49</v>
      </c>
      <c r="CC107">
        <v>12</v>
      </c>
      <c r="CD107">
        <v>29</v>
      </c>
      <c r="CE107">
        <v>7</v>
      </c>
      <c r="CF107">
        <v>23</v>
      </c>
      <c r="CG107">
        <v>0</v>
      </c>
      <c r="CH107">
        <v>20</v>
      </c>
      <c r="CI107">
        <v>0</v>
      </c>
      <c r="CJ107">
        <v>0</v>
      </c>
      <c r="CK107">
        <v>228</v>
      </c>
      <c r="CL107">
        <v>50</v>
      </c>
      <c r="CM107">
        <v>201</v>
      </c>
      <c r="CN107">
        <v>481</v>
      </c>
      <c r="CO107">
        <v>0</v>
      </c>
      <c r="CP107">
        <v>8</v>
      </c>
      <c r="CQ107">
        <v>0</v>
      </c>
      <c r="CR107">
        <v>30</v>
      </c>
      <c r="CS107">
        <v>190</v>
      </c>
      <c r="CT107">
        <v>194</v>
      </c>
      <c r="CU107">
        <v>624</v>
      </c>
      <c r="CV107">
        <v>155</v>
      </c>
      <c r="CW107">
        <v>130</v>
      </c>
      <c r="CX107">
        <v>44</v>
      </c>
      <c r="CY107">
        <v>47</v>
      </c>
      <c r="CZ107">
        <v>139</v>
      </c>
      <c r="DA107">
        <v>18</v>
      </c>
      <c r="DB107">
        <v>74</v>
      </c>
      <c r="DC107">
        <v>17</v>
      </c>
      <c r="DD107">
        <v>0</v>
      </c>
      <c r="DE107">
        <v>0</v>
      </c>
      <c r="DF107">
        <v>36138</v>
      </c>
      <c r="DG107">
        <v>2.06</v>
      </c>
      <c r="DH107">
        <v>81</v>
      </c>
      <c r="DI107">
        <v>626</v>
      </c>
      <c r="DJ107">
        <v>441</v>
      </c>
      <c r="DK107">
        <v>185</v>
      </c>
      <c r="DL107">
        <v>175</v>
      </c>
      <c r="DM107">
        <f t="shared" si="11"/>
        <v>0</v>
      </c>
      <c r="DN107">
        <f t="shared" si="12"/>
        <v>0</v>
      </c>
      <c r="DO107">
        <f t="shared" si="13"/>
        <v>1</v>
      </c>
      <c r="DP107">
        <f t="shared" si="14"/>
        <v>0</v>
      </c>
      <c r="DQ107">
        <f t="shared" si="15"/>
        <v>0</v>
      </c>
      <c r="DR107">
        <f t="shared" si="16"/>
        <v>1</v>
      </c>
      <c r="DS107">
        <f t="shared" si="17"/>
        <v>0</v>
      </c>
      <c r="DT107">
        <f t="shared" si="18"/>
        <v>0</v>
      </c>
      <c r="DU107">
        <f t="shared" si="19"/>
        <v>1</v>
      </c>
      <c r="DV107">
        <f t="shared" si="20"/>
        <v>0</v>
      </c>
      <c r="DW107">
        <f t="shared" si="21"/>
        <v>0</v>
      </c>
    </row>
    <row r="108" spans="1:127" x14ac:dyDescent="0.25">
      <c r="A108">
        <v>20144009570</v>
      </c>
      <c r="B108">
        <v>2559</v>
      </c>
      <c r="C108" t="s">
        <v>219</v>
      </c>
      <c r="D108">
        <v>99.989999999999895</v>
      </c>
      <c r="E108">
        <v>20140221</v>
      </c>
      <c r="F108" t="s">
        <v>289</v>
      </c>
      <c r="G108" t="s">
        <v>864</v>
      </c>
      <c r="H108">
        <v>0</v>
      </c>
      <c r="I108" t="s">
        <v>125</v>
      </c>
      <c r="J108">
        <v>16</v>
      </c>
      <c r="K108" t="s">
        <v>41</v>
      </c>
      <c r="L108" t="s">
        <v>69</v>
      </c>
      <c r="M108" t="s">
        <v>11</v>
      </c>
      <c r="N108" t="s">
        <v>43</v>
      </c>
      <c r="O108" t="s">
        <v>71</v>
      </c>
      <c r="P108" t="s">
        <v>45</v>
      </c>
      <c r="Q108" t="s">
        <v>46</v>
      </c>
      <c r="R108" t="s">
        <v>449</v>
      </c>
      <c r="S108" t="s">
        <v>98</v>
      </c>
      <c r="T108" t="s">
        <v>865</v>
      </c>
      <c r="U108" t="s">
        <v>73</v>
      </c>
      <c r="V108" t="s">
        <v>51</v>
      </c>
      <c r="W108" t="s">
        <v>50</v>
      </c>
      <c r="X108">
        <v>10</v>
      </c>
      <c r="Y108" t="s">
        <v>52</v>
      </c>
      <c r="Z108" t="s">
        <v>74</v>
      </c>
      <c r="AA108" t="s">
        <v>54</v>
      </c>
      <c r="AB108" t="s">
        <v>11</v>
      </c>
      <c r="AC108" t="s">
        <v>75</v>
      </c>
      <c r="AD108" t="s">
        <v>56</v>
      </c>
      <c r="AE108" t="s">
        <v>54</v>
      </c>
      <c r="AF108" t="s">
        <v>48</v>
      </c>
      <c r="AG108" t="s">
        <v>123</v>
      </c>
      <c r="AH108">
        <v>20</v>
      </c>
      <c r="AI108" t="s">
        <v>52</v>
      </c>
      <c r="AJ108" t="s">
        <v>77</v>
      </c>
      <c r="AK108" t="s">
        <v>76</v>
      </c>
      <c r="AL108" t="s">
        <v>54</v>
      </c>
      <c r="AM108" t="s">
        <v>11</v>
      </c>
      <c r="AN108" t="s">
        <v>61</v>
      </c>
      <c r="AO108" t="s">
        <v>62</v>
      </c>
      <c r="AP108" t="s">
        <v>866</v>
      </c>
      <c r="AQ108" t="s">
        <v>63</v>
      </c>
      <c r="AR108">
        <v>0</v>
      </c>
      <c r="AS108">
        <v>0</v>
      </c>
      <c r="AT108">
        <v>0</v>
      </c>
      <c r="AU108">
        <v>1</v>
      </c>
      <c r="AV108" t="s">
        <v>11</v>
      </c>
      <c r="AW108">
        <v>12</v>
      </c>
      <c r="AX108" t="s">
        <v>64</v>
      </c>
      <c r="AY108">
        <v>1</v>
      </c>
      <c r="AZ108" t="s">
        <v>1</v>
      </c>
      <c r="BA108">
        <v>41.4804999999999</v>
      </c>
      <c r="BB108">
        <v>-81.685630000000003</v>
      </c>
      <c r="BC108">
        <v>2014</v>
      </c>
      <c r="BD108">
        <v>2</v>
      </c>
      <c r="BE108">
        <v>10079</v>
      </c>
      <c r="BF108">
        <v>119</v>
      </c>
      <c r="BG108">
        <v>390351043002</v>
      </c>
      <c r="BH108">
        <v>1763</v>
      </c>
      <c r="BI108">
        <v>303843</v>
      </c>
      <c r="BJ108">
        <v>941</v>
      </c>
      <c r="BK108">
        <v>349</v>
      </c>
      <c r="BL108">
        <v>592</v>
      </c>
      <c r="BM108">
        <v>31</v>
      </c>
      <c r="BN108">
        <v>17</v>
      </c>
      <c r="BO108">
        <v>33</v>
      </c>
      <c r="BP108">
        <v>57</v>
      </c>
      <c r="BQ108">
        <v>30</v>
      </c>
      <c r="BR108">
        <v>22</v>
      </c>
      <c r="BS108">
        <v>36</v>
      </c>
      <c r="BT108">
        <v>0</v>
      </c>
      <c r="BU108">
        <v>61</v>
      </c>
      <c r="BV108">
        <v>203</v>
      </c>
      <c r="BW108">
        <v>86</v>
      </c>
      <c r="BX108">
        <v>42</v>
      </c>
      <c r="BY108">
        <v>118</v>
      </c>
      <c r="BZ108">
        <v>72</v>
      </c>
      <c r="CA108">
        <v>21</v>
      </c>
      <c r="CB108">
        <v>24</v>
      </c>
      <c r="CC108">
        <v>34</v>
      </c>
      <c r="CD108">
        <v>5</v>
      </c>
      <c r="CE108">
        <v>17</v>
      </c>
      <c r="CF108">
        <v>16</v>
      </c>
      <c r="CG108">
        <v>16</v>
      </c>
      <c r="CH108">
        <v>14</v>
      </c>
      <c r="CI108">
        <v>17</v>
      </c>
      <c r="CJ108">
        <v>0</v>
      </c>
      <c r="CK108">
        <v>137</v>
      </c>
      <c r="CL108">
        <v>80</v>
      </c>
      <c r="CM108">
        <v>162</v>
      </c>
      <c r="CN108">
        <v>729</v>
      </c>
      <c r="CO108">
        <v>22</v>
      </c>
      <c r="CP108">
        <v>10</v>
      </c>
      <c r="CQ108">
        <v>0</v>
      </c>
      <c r="CR108">
        <v>18</v>
      </c>
      <c r="CS108">
        <v>0</v>
      </c>
      <c r="CT108">
        <v>111</v>
      </c>
      <c r="CU108">
        <v>685</v>
      </c>
      <c r="CV108">
        <v>117</v>
      </c>
      <c r="CW108">
        <v>89</v>
      </c>
      <c r="CX108">
        <v>16</v>
      </c>
      <c r="CY108">
        <v>19</v>
      </c>
      <c r="CZ108">
        <v>148</v>
      </c>
      <c r="DA108">
        <v>5</v>
      </c>
      <c r="DB108">
        <v>168</v>
      </c>
      <c r="DC108">
        <v>75</v>
      </c>
      <c r="DD108">
        <v>48</v>
      </c>
      <c r="DE108">
        <v>0</v>
      </c>
      <c r="DF108">
        <v>33304</v>
      </c>
      <c r="DG108">
        <v>1.9</v>
      </c>
      <c r="DH108">
        <v>69</v>
      </c>
      <c r="DI108">
        <v>630</v>
      </c>
      <c r="DJ108">
        <v>495</v>
      </c>
      <c r="DK108">
        <v>135</v>
      </c>
      <c r="DL108">
        <v>173</v>
      </c>
      <c r="DM108">
        <f t="shared" si="11"/>
        <v>0</v>
      </c>
      <c r="DN108">
        <f t="shared" si="12"/>
        <v>0</v>
      </c>
      <c r="DO108">
        <f t="shared" si="13"/>
        <v>0</v>
      </c>
      <c r="DP108">
        <f t="shared" si="14"/>
        <v>1</v>
      </c>
      <c r="DQ108">
        <f t="shared" si="15"/>
        <v>0</v>
      </c>
      <c r="DR108">
        <f t="shared" si="16"/>
        <v>1</v>
      </c>
      <c r="DS108">
        <f t="shared" si="17"/>
        <v>0</v>
      </c>
      <c r="DT108">
        <f t="shared" si="18"/>
        <v>0</v>
      </c>
      <c r="DU108">
        <f t="shared" si="19"/>
        <v>0</v>
      </c>
      <c r="DV108">
        <f t="shared" si="20"/>
        <v>1</v>
      </c>
      <c r="DW108">
        <f t="shared" si="21"/>
        <v>0</v>
      </c>
    </row>
    <row r="109" spans="1:127" x14ac:dyDescent="0.25">
      <c r="A109">
        <v>20118085969</v>
      </c>
      <c r="B109">
        <v>6374</v>
      </c>
      <c r="C109" t="s">
        <v>184</v>
      </c>
      <c r="D109">
        <v>18.53</v>
      </c>
      <c r="E109">
        <v>20110531</v>
      </c>
      <c r="F109" t="s">
        <v>133</v>
      </c>
      <c r="G109" t="s">
        <v>402</v>
      </c>
      <c r="H109">
        <v>0</v>
      </c>
      <c r="I109" t="s">
        <v>115</v>
      </c>
      <c r="J109">
        <v>9</v>
      </c>
      <c r="K109" t="s">
        <v>41</v>
      </c>
      <c r="L109" t="s">
        <v>69</v>
      </c>
      <c r="M109" t="s">
        <v>11</v>
      </c>
      <c r="N109" t="s">
        <v>70</v>
      </c>
      <c r="O109" t="s">
        <v>71</v>
      </c>
      <c r="P109" t="s">
        <v>45</v>
      </c>
      <c r="Q109" t="s">
        <v>72</v>
      </c>
      <c r="R109" t="s">
        <v>54</v>
      </c>
      <c r="S109" t="s">
        <v>48</v>
      </c>
      <c r="T109" t="s">
        <v>867</v>
      </c>
      <c r="U109" t="s">
        <v>150</v>
      </c>
      <c r="V109" t="s">
        <v>77</v>
      </c>
      <c r="W109" t="s">
        <v>76</v>
      </c>
      <c r="X109">
        <v>56</v>
      </c>
      <c r="Y109" t="s">
        <v>60</v>
      </c>
      <c r="Z109" t="s">
        <v>190</v>
      </c>
      <c r="AA109" t="s">
        <v>54</v>
      </c>
      <c r="AB109" t="s">
        <v>11</v>
      </c>
      <c r="AC109" t="s">
        <v>86</v>
      </c>
      <c r="AD109" t="s">
        <v>56</v>
      </c>
      <c r="AE109" t="s">
        <v>47</v>
      </c>
      <c r="AF109" t="s">
        <v>47</v>
      </c>
      <c r="AG109" t="s">
        <v>73</v>
      </c>
      <c r="AH109">
        <v>0</v>
      </c>
      <c r="AI109" t="s">
        <v>11</v>
      </c>
      <c r="AJ109" t="s">
        <v>47</v>
      </c>
      <c r="AK109" t="s">
        <v>47</v>
      </c>
      <c r="AL109">
        <v>0</v>
      </c>
      <c r="AM109" t="s">
        <v>11</v>
      </c>
      <c r="AN109" t="s">
        <v>61</v>
      </c>
      <c r="AO109" t="s">
        <v>62</v>
      </c>
      <c r="AP109" t="s">
        <v>868</v>
      </c>
      <c r="AQ109" t="s">
        <v>63</v>
      </c>
      <c r="AR109">
        <v>0</v>
      </c>
      <c r="AS109">
        <v>0</v>
      </c>
      <c r="AT109">
        <v>0</v>
      </c>
      <c r="AU109">
        <v>0</v>
      </c>
      <c r="AV109" t="s">
        <v>126</v>
      </c>
      <c r="AW109">
        <v>12</v>
      </c>
      <c r="AX109" t="s">
        <v>64</v>
      </c>
      <c r="AY109">
        <v>1</v>
      </c>
      <c r="AZ109" t="s">
        <v>90</v>
      </c>
      <c r="BA109">
        <v>41.501643999999899</v>
      </c>
      <c r="BB109">
        <v>-81.674565999999899</v>
      </c>
      <c r="BC109">
        <v>2011</v>
      </c>
      <c r="BD109">
        <v>5</v>
      </c>
      <c r="BE109">
        <v>10148</v>
      </c>
      <c r="BF109">
        <v>1</v>
      </c>
      <c r="BG109">
        <v>390351077012</v>
      </c>
      <c r="BH109">
        <v>748</v>
      </c>
      <c r="BI109">
        <v>224228</v>
      </c>
      <c r="BJ109">
        <v>521</v>
      </c>
      <c r="BK109">
        <v>333</v>
      </c>
      <c r="BL109">
        <v>188</v>
      </c>
      <c r="BM109">
        <v>22.3</v>
      </c>
      <c r="BN109">
        <v>30</v>
      </c>
      <c r="BO109">
        <v>7</v>
      </c>
      <c r="BP109">
        <v>0</v>
      </c>
      <c r="BQ109">
        <v>0</v>
      </c>
      <c r="BR109">
        <v>111</v>
      </c>
      <c r="BS109">
        <v>62</v>
      </c>
      <c r="BT109">
        <v>32</v>
      </c>
      <c r="BU109">
        <v>130</v>
      </c>
      <c r="BV109">
        <v>50</v>
      </c>
      <c r="BW109">
        <v>20</v>
      </c>
      <c r="BX109">
        <v>18</v>
      </c>
      <c r="BY109">
        <v>10</v>
      </c>
      <c r="BZ109">
        <v>4</v>
      </c>
      <c r="CA109">
        <v>41</v>
      </c>
      <c r="CB109">
        <v>0</v>
      </c>
      <c r="CC109">
        <v>6</v>
      </c>
      <c r="CD109">
        <v>0</v>
      </c>
      <c r="CE109">
        <v>0</v>
      </c>
      <c r="CF109">
        <v>0</v>
      </c>
      <c r="CG109">
        <v>0</v>
      </c>
      <c r="CH109">
        <v>0</v>
      </c>
      <c r="CI109">
        <v>0</v>
      </c>
      <c r="CJ109">
        <v>0</v>
      </c>
      <c r="CK109">
        <v>37</v>
      </c>
      <c r="CL109">
        <v>0</v>
      </c>
      <c r="CM109">
        <v>140</v>
      </c>
      <c r="CN109">
        <v>277</v>
      </c>
      <c r="CO109">
        <v>8</v>
      </c>
      <c r="CP109">
        <v>8</v>
      </c>
      <c r="CQ109">
        <v>14</v>
      </c>
      <c r="CR109">
        <v>0</v>
      </c>
      <c r="CS109">
        <v>74</v>
      </c>
      <c r="CT109">
        <v>0</v>
      </c>
      <c r="CU109">
        <v>149</v>
      </c>
      <c r="CV109">
        <v>0</v>
      </c>
      <c r="CW109">
        <v>22</v>
      </c>
      <c r="CX109">
        <v>34</v>
      </c>
      <c r="CY109">
        <v>0</v>
      </c>
      <c r="CZ109">
        <v>14</v>
      </c>
      <c r="DA109">
        <v>26</v>
      </c>
      <c r="DB109">
        <v>37</v>
      </c>
      <c r="DC109">
        <v>10</v>
      </c>
      <c r="DD109">
        <v>6</v>
      </c>
      <c r="DE109">
        <v>0</v>
      </c>
      <c r="DF109">
        <v>17379</v>
      </c>
      <c r="DG109">
        <v>2.04</v>
      </c>
      <c r="DH109">
        <v>90</v>
      </c>
      <c r="DI109">
        <v>304</v>
      </c>
      <c r="DJ109">
        <v>255</v>
      </c>
      <c r="DK109">
        <v>49</v>
      </c>
      <c r="DL109">
        <v>0</v>
      </c>
      <c r="DM109">
        <f t="shared" si="11"/>
        <v>1</v>
      </c>
      <c r="DN109">
        <f t="shared" si="12"/>
        <v>0</v>
      </c>
      <c r="DO109">
        <f t="shared" si="13"/>
        <v>0</v>
      </c>
      <c r="DP109">
        <f t="shared" si="14"/>
        <v>0</v>
      </c>
      <c r="DQ109">
        <f t="shared" si="15"/>
        <v>0</v>
      </c>
      <c r="DR109">
        <f t="shared" si="16"/>
        <v>1</v>
      </c>
      <c r="DS109">
        <f t="shared" si="17"/>
        <v>1</v>
      </c>
      <c r="DT109">
        <f t="shared" si="18"/>
        <v>0</v>
      </c>
      <c r="DU109">
        <f t="shared" si="19"/>
        <v>0</v>
      </c>
      <c r="DV109">
        <f t="shared" si="20"/>
        <v>0</v>
      </c>
      <c r="DW109">
        <f t="shared" si="21"/>
        <v>0</v>
      </c>
    </row>
    <row r="110" spans="1:127" x14ac:dyDescent="0.25">
      <c r="A110">
        <v>20118086009</v>
      </c>
      <c r="B110">
        <v>6368</v>
      </c>
      <c r="C110" t="s">
        <v>307</v>
      </c>
      <c r="D110">
        <v>0.17</v>
      </c>
      <c r="E110">
        <v>20110531</v>
      </c>
      <c r="F110" t="s">
        <v>308</v>
      </c>
      <c r="G110" t="s">
        <v>281</v>
      </c>
      <c r="H110">
        <v>0.02</v>
      </c>
      <c r="I110" t="s">
        <v>115</v>
      </c>
      <c r="J110">
        <v>13</v>
      </c>
      <c r="K110" t="s">
        <v>41</v>
      </c>
      <c r="L110" t="s">
        <v>69</v>
      </c>
      <c r="M110" t="s">
        <v>11</v>
      </c>
      <c r="N110" t="s">
        <v>43</v>
      </c>
      <c r="O110" t="s">
        <v>71</v>
      </c>
      <c r="P110" t="s">
        <v>45</v>
      </c>
      <c r="Q110" t="s">
        <v>72</v>
      </c>
      <c r="R110" t="s">
        <v>163</v>
      </c>
      <c r="S110" t="s">
        <v>48</v>
      </c>
      <c r="T110" t="s">
        <v>869</v>
      </c>
      <c r="U110" t="s">
        <v>129</v>
      </c>
      <c r="V110" t="s">
        <v>76</v>
      </c>
      <c r="W110" t="s">
        <v>77</v>
      </c>
      <c r="X110">
        <v>55</v>
      </c>
      <c r="Y110" t="s">
        <v>52</v>
      </c>
      <c r="Z110" t="s">
        <v>74</v>
      </c>
      <c r="AA110" t="s">
        <v>54</v>
      </c>
      <c r="AB110" t="s">
        <v>11</v>
      </c>
      <c r="AC110" t="s">
        <v>55</v>
      </c>
      <c r="AD110" t="s">
        <v>56</v>
      </c>
      <c r="AE110" t="s">
        <v>47</v>
      </c>
      <c r="AF110" t="s">
        <v>47</v>
      </c>
      <c r="AG110" t="s">
        <v>73</v>
      </c>
      <c r="AH110">
        <v>62</v>
      </c>
      <c r="AI110" t="s">
        <v>52</v>
      </c>
      <c r="AJ110" t="s">
        <v>76</v>
      </c>
      <c r="AK110" t="s">
        <v>77</v>
      </c>
      <c r="AL110" t="s">
        <v>54</v>
      </c>
      <c r="AM110" t="s">
        <v>11</v>
      </c>
      <c r="AN110" t="s">
        <v>61</v>
      </c>
      <c r="AO110" t="s">
        <v>62</v>
      </c>
      <c r="AP110" t="s">
        <v>870</v>
      </c>
      <c r="AQ110" t="s">
        <v>63</v>
      </c>
      <c r="AR110">
        <v>0</v>
      </c>
      <c r="AS110">
        <v>1</v>
      </c>
      <c r="AT110">
        <v>0</v>
      </c>
      <c r="AU110">
        <v>0</v>
      </c>
      <c r="AV110" t="s">
        <v>126</v>
      </c>
      <c r="AW110">
        <v>12</v>
      </c>
      <c r="AX110" t="s">
        <v>64</v>
      </c>
      <c r="AY110">
        <v>1</v>
      </c>
      <c r="AZ110" t="s">
        <v>90</v>
      </c>
      <c r="BA110">
        <v>41.484386000000001</v>
      </c>
      <c r="BB110">
        <v>-81.698700000000002</v>
      </c>
      <c r="BC110">
        <v>2011</v>
      </c>
      <c r="BD110">
        <v>5</v>
      </c>
      <c r="BE110">
        <v>10154</v>
      </c>
      <c r="BF110">
        <v>114</v>
      </c>
      <c r="BG110">
        <v>390351041001</v>
      </c>
      <c r="BH110">
        <v>1787</v>
      </c>
      <c r="BI110">
        <v>563240</v>
      </c>
      <c r="BJ110">
        <v>727</v>
      </c>
      <c r="BK110">
        <v>365</v>
      </c>
      <c r="BL110">
        <v>362</v>
      </c>
      <c r="BM110">
        <v>34</v>
      </c>
      <c r="BN110">
        <v>38</v>
      </c>
      <c r="BO110">
        <v>38</v>
      </c>
      <c r="BP110">
        <v>46</v>
      </c>
      <c r="BQ110">
        <v>29</v>
      </c>
      <c r="BR110">
        <v>9</v>
      </c>
      <c r="BS110">
        <v>9</v>
      </c>
      <c r="BT110">
        <v>21</v>
      </c>
      <c r="BU110">
        <v>27</v>
      </c>
      <c r="BV110">
        <v>78</v>
      </c>
      <c r="BW110">
        <v>117</v>
      </c>
      <c r="BX110">
        <v>49</v>
      </c>
      <c r="BY110">
        <v>15</v>
      </c>
      <c r="BZ110">
        <v>32</v>
      </c>
      <c r="CA110">
        <v>70</v>
      </c>
      <c r="CB110">
        <v>69</v>
      </c>
      <c r="CC110">
        <v>6</v>
      </c>
      <c r="CD110">
        <v>12</v>
      </c>
      <c r="CE110">
        <v>0</v>
      </c>
      <c r="CF110">
        <v>16</v>
      </c>
      <c r="CG110">
        <v>6</v>
      </c>
      <c r="CH110">
        <v>18</v>
      </c>
      <c r="CI110">
        <v>22</v>
      </c>
      <c r="CJ110">
        <v>0</v>
      </c>
      <c r="CK110">
        <v>151</v>
      </c>
      <c r="CL110">
        <v>62</v>
      </c>
      <c r="CM110">
        <v>56</v>
      </c>
      <c r="CN110">
        <v>568</v>
      </c>
      <c r="CO110">
        <v>11</v>
      </c>
      <c r="CP110">
        <v>0</v>
      </c>
      <c r="CQ110">
        <v>0</v>
      </c>
      <c r="CR110">
        <v>39</v>
      </c>
      <c r="CS110">
        <v>53</v>
      </c>
      <c r="CT110">
        <v>335</v>
      </c>
      <c r="CU110">
        <v>510</v>
      </c>
      <c r="CV110">
        <v>186</v>
      </c>
      <c r="CW110">
        <v>129</v>
      </c>
      <c r="CX110">
        <v>12</v>
      </c>
      <c r="CY110">
        <v>0</v>
      </c>
      <c r="CZ110">
        <v>58</v>
      </c>
      <c r="DA110">
        <v>35</v>
      </c>
      <c r="DB110">
        <v>55</v>
      </c>
      <c r="DC110">
        <v>28</v>
      </c>
      <c r="DD110">
        <v>0</v>
      </c>
      <c r="DE110">
        <v>7</v>
      </c>
      <c r="DF110">
        <v>22109</v>
      </c>
      <c r="DG110">
        <v>2.2200000000000002</v>
      </c>
      <c r="DH110">
        <v>95</v>
      </c>
      <c r="DI110">
        <v>366</v>
      </c>
      <c r="DJ110">
        <v>327</v>
      </c>
      <c r="DK110">
        <v>39</v>
      </c>
      <c r="DL110">
        <v>136</v>
      </c>
      <c r="DM110">
        <f t="shared" si="11"/>
        <v>1</v>
      </c>
      <c r="DN110">
        <f t="shared" si="12"/>
        <v>0</v>
      </c>
      <c r="DO110">
        <f t="shared" si="13"/>
        <v>0</v>
      </c>
      <c r="DP110">
        <f t="shared" si="14"/>
        <v>0</v>
      </c>
      <c r="DQ110">
        <f t="shared" si="15"/>
        <v>0</v>
      </c>
      <c r="DR110">
        <f t="shared" si="16"/>
        <v>1</v>
      </c>
      <c r="DS110">
        <f t="shared" si="17"/>
        <v>1</v>
      </c>
      <c r="DT110">
        <f t="shared" si="18"/>
        <v>0</v>
      </c>
      <c r="DU110">
        <f t="shared" si="19"/>
        <v>0</v>
      </c>
      <c r="DV110">
        <f t="shared" si="20"/>
        <v>0</v>
      </c>
      <c r="DW110">
        <f t="shared" si="21"/>
        <v>0</v>
      </c>
    </row>
    <row r="111" spans="1:127" x14ac:dyDescent="0.25">
      <c r="A111">
        <v>20118086862</v>
      </c>
      <c r="B111">
        <v>6544</v>
      </c>
      <c r="C111" t="s">
        <v>184</v>
      </c>
      <c r="D111">
        <v>18</v>
      </c>
      <c r="E111">
        <v>20110603</v>
      </c>
      <c r="F111" t="s">
        <v>133</v>
      </c>
      <c r="G111" t="s">
        <v>297</v>
      </c>
      <c r="H111">
        <v>0</v>
      </c>
      <c r="I111" t="s">
        <v>125</v>
      </c>
      <c r="J111">
        <v>8</v>
      </c>
      <c r="K111" t="s">
        <v>41</v>
      </c>
      <c r="L111" t="s">
        <v>69</v>
      </c>
      <c r="M111" t="s">
        <v>11</v>
      </c>
      <c r="N111" t="s">
        <v>70</v>
      </c>
      <c r="O111" t="s">
        <v>71</v>
      </c>
      <c r="P111" t="s">
        <v>45</v>
      </c>
      <c r="Q111" t="s">
        <v>153</v>
      </c>
      <c r="R111" t="s">
        <v>227</v>
      </c>
      <c r="S111" t="s">
        <v>98</v>
      </c>
      <c r="T111" t="s">
        <v>871</v>
      </c>
      <c r="U111" t="s">
        <v>73</v>
      </c>
      <c r="V111" t="s">
        <v>76</v>
      </c>
      <c r="W111" t="s">
        <v>77</v>
      </c>
      <c r="X111">
        <v>27</v>
      </c>
      <c r="Y111" t="s">
        <v>60</v>
      </c>
      <c r="Z111" t="s">
        <v>85</v>
      </c>
      <c r="AA111" t="s">
        <v>54</v>
      </c>
      <c r="AB111" t="s">
        <v>11</v>
      </c>
      <c r="AC111" t="s">
        <v>86</v>
      </c>
      <c r="AD111" t="s">
        <v>56</v>
      </c>
      <c r="AE111" t="s">
        <v>54</v>
      </c>
      <c r="AF111" t="s">
        <v>48</v>
      </c>
      <c r="AG111" t="s">
        <v>123</v>
      </c>
      <c r="AH111">
        <v>45</v>
      </c>
      <c r="AI111" t="s">
        <v>52</v>
      </c>
      <c r="AJ111" t="s">
        <v>50</v>
      </c>
      <c r="AK111" t="s">
        <v>51</v>
      </c>
      <c r="AL111" t="s">
        <v>54</v>
      </c>
      <c r="AM111" t="s">
        <v>11</v>
      </c>
      <c r="AN111" t="s">
        <v>61</v>
      </c>
      <c r="AO111" t="s">
        <v>62</v>
      </c>
      <c r="AP111" t="s">
        <v>872</v>
      </c>
      <c r="AQ111" t="s">
        <v>63</v>
      </c>
      <c r="AR111">
        <v>0</v>
      </c>
      <c r="AS111">
        <v>0</v>
      </c>
      <c r="AT111">
        <v>0</v>
      </c>
      <c r="AU111">
        <v>0</v>
      </c>
      <c r="AV111" t="s">
        <v>11</v>
      </c>
      <c r="AW111">
        <v>12</v>
      </c>
      <c r="AX111" t="s">
        <v>64</v>
      </c>
      <c r="AY111">
        <v>1</v>
      </c>
      <c r="AZ111" t="s">
        <v>90</v>
      </c>
      <c r="BA111">
        <v>41.500480000000003</v>
      </c>
      <c r="BB111">
        <v>-81.684488000000002</v>
      </c>
      <c r="BC111">
        <v>2011</v>
      </c>
      <c r="BD111">
        <v>6</v>
      </c>
      <c r="BE111">
        <v>10172</v>
      </c>
      <c r="BF111">
        <v>162</v>
      </c>
      <c r="BG111">
        <v>390351077011</v>
      </c>
      <c r="BH111">
        <v>2142</v>
      </c>
      <c r="BI111">
        <v>1770609</v>
      </c>
      <c r="BJ111">
        <v>1377</v>
      </c>
      <c r="BK111">
        <v>688</v>
      </c>
      <c r="BL111">
        <v>689</v>
      </c>
      <c r="BM111">
        <v>31.1999999999999</v>
      </c>
      <c r="BN111">
        <v>19</v>
      </c>
      <c r="BO111">
        <v>0</v>
      </c>
      <c r="BP111">
        <v>0</v>
      </c>
      <c r="BQ111">
        <v>0</v>
      </c>
      <c r="BR111">
        <v>35</v>
      </c>
      <c r="BS111">
        <v>50</v>
      </c>
      <c r="BT111">
        <v>14</v>
      </c>
      <c r="BU111">
        <v>173</v>
      </c>
      <c r="BV111">
        <v>326</v>
      </c>
      <c r="BW111">
        <v>228</v>
      </c>
      <c r="BX111">
        <v>82</v>
      </c>
      <c r="BY111">
        <v>93</v>
      </c>
      <c r="BZ111">
        <v>60</v>
      </c>
      <c r="CA111">
        <v>93</v>
      </c>
      <c r="CB111">
        <v>168</v>
      </c>
      <c r="CC111">
        <v>7</v>
      </c>
      <c r="CD111">
        <v>19</v>
      </c>
      <c r="CE111">
        <v>10</v>
      </c>
      <c r="CF111">
        <v>0</v>
      </c>
      <c r="CG111">
        <v>0</v>
      </c>
      <c r="CH111">
        <v>0</v>
      </c>
      <c r="CI111">
        <v>0</v>
      </c>
      <c r="CJ111">
        <v>0</v>
      </c>
      <c r="CK111">
        <v>19</v>
      </c>
      <c r="CL111">
        <v>10</v>
      </c>
      <c r="CM111">
        <v>358</v>
      </c>
      <c r="CN111">
        <v>871</v>
      </c>
      <c r="CO111">
        <v>30</v>
      </c>
      <c r="CP111">
        <v>62</v>
      </c>
      <c r="CQ111">
        <v>0</v>
      </c>
      <c r="CR111">
        <v>19</v>
      </c>
      <c r="CS111">
        <v>37</v>
      </c>
      <c r="CT111">
        <v>22</v>
      </c>
      <c r="CU111">
        <v>1086</v>
      </c>
      <c r="CV111">
        <v>130</v>
      </c>
      <c r="CW111">
        <v>154</v>
      </c>
      <c r="CX111">
        <v>40</v>
      </c>
      <c r="CY111">
        <v>40</v>
      </c>
      <c r="CZ111">
        <v>101</v>
      </c>
      <c r="DA111">
        <v>0</v>
      </c>
      <c r="DB111">
        <v>310</v>
      </c>
      <c r="DC111">
        <v>152</v>
      </c>
      <c r="DD111">
        <v>140</v>
      </c>
      <c r="DE111">
        <v>19</v>
      </c>
      <c r="DF111">
        <v>36786</v>
      </c>
      <c r="DG111">
        <v>1.54</v>
      </c>
      <c r="DH111">
        <v>353</v>
      </c>
      <c r="DI111">
        <v>990</v>
      </c>
      <c r="DJ111">
        <v>896</v>
      </c>
      <c r="DK111">
        <v>94</v>
      </c>
      <c r="DL111">
        <v>55</v>
      </c>
      <c r="DM111">
        <f t="shared" si="11"/>
        <v>1</v>
      </c>
      <c r="DN111">
        <f t="shared" si="12"/>
        <v>0</v>
      </c>
      <c r="DO111">
        <f t="shared" si="13"/>
        <v>0</v>
      </c>
      <c r="DP111">
        <f t="shared" si="14"/>
        <v>0</v>
      </c>
      <c r="DQ111">
        <f t="shared" si="15"/>
        <v>0</v>
      </c>
      <c r="DR111">
        <f t="shared" si="16"/>
        <v>1</v>
      </c>
      <c r="DS111">
        <f t="shared" si="17"/>
        <v>1</v>
      </c>
      <c r="DT111">
        <f t="shared" si="18"/>
        <v>0</v>
      </c>
      <c r="DU111">
        <f t="shared" si="19"/>
        <v>0</v>
      </c>
      <c r="DV111">
        <f t="shared" si="20"/>
        <v>0</v>
      </c>
      <c r="DW111">
        <f t="shared" si="21"/>
        <v>0</v>
      </c>
    </row>
    <row r="112" spans="1:127" x14ac:dyDescent="0.25">
      <c r="A112">
        <v>20118089945</v>
      </c>
      <c r="B112">
        <v>6697</v>
      </c>
      <c r="C112" t="s">
        <v>107</v>
      </c>
      <c r="D112">
        <v>15.52</v>
      </c>
      <c r="E112">
        <v>20110608</v>
      </c>
      <c r="F112" t="s">
        <v>108</v>
      </c>
      <c r="G112" t="s">
        <v>275</v>
      </c>
      <c r="H112">
        <v>0</v>
      </c>
      <c r="I112" t="s">
        <v>82</v>
      </c>
      <c r="J112">
        <v>14</v>
      </c>
      <c r="K112" t="s">
        <v>41</v>
      </c>
      <c r="L112" t="s">
        <v>69</v>
      </c>
      <c r="M112" t="s">
        <v>11</v>
      </c>
      <c r="N112" t="s">
        <v>70</v>
      </c>
      <c r="O112" t="s">
        <v>71</v>
      </c>
      <c r="P112" t="s">
        <v>45</v>
      </c>
      <c r="Q112" t="s">
        <v>94</v>
      </c>
      <c r="R112" t="s">
        <v>276</v>
      </c>
      <c r="S112" t="s">
        <v>47</v>
      </c>
      <c r="T112" t="s">
        <v>873</v>
      </c>
      <c r="U112" t="s">
        <v>73</v>
      </c>
      <c r="V112" t="s">
        <v>77</v>
      </c>
      <c r="W112" t="s">
        <v>76</v>
      </c>
      <c r="X112" t="s">
        <v>11</v>
      </c>
      <c r="Y112" t="s">
        <v>11</v>
      </c>
      <c r="Z112" t="s">
        <v>74</v>
      </c>
      <c r="AA112">
        <v>0</v>
      </c>
      <c r="AB112" t="s">
        <v>11</v>
      </c>
      <c r="AC112" t="s">
        <v>86</v>
      </c>
      <c r="AD112" t="s">
        <v>56</v>
      </c>
      <c r="AE112" t="s">
        <v>54</v>
      </c>
      <c r="AF112" t="s">
        <v>96</v>
      </c>
      <c r="AG112" t="s">
        <v>150</v>
      </c>
      <c r="AH112">
        <v>56</v>
      </c>
      <c r="AI112" t="s">
        <v>60</v>
      </c>
      <c r="AJ112" t="s">
        <v>76</v>
      </c>
      <c r="AK112" t="s">
        <v>77</v>
      </c>
      <c r="AL112" t="s">
        <v>54</v>
      </c>
      <c r="AM112" t="s">
        <v>11</v>
      </c>
      <c r="AN112" t="s">
        <v>61</v>
      </c>
      <c r="AO112" t="s">
        <v>62</v>
      </c>
      <c r="AP112" t="s">
        <v>874</v>
      </c>
      <c r="AQ112" t="s">
        <v>63</v>
      </c>
      <c r="AR112">
        <v>0</v>
      </c>
      <c r="AS112">
        <v>0</v>
      </c>
      <c r="AT112">
        <v>0</v>
      </c>
      <c r="AU112">
        <v>0</v>
      </c>
      <c r="AV112" t="s">
        <v>11</v>
      </c>
      <c r="AW112">
        <v>12</v>
      </c>
      <c r="AX112" t="s">
        <v>64</v>
      </c>
      <c r="AY112">
        <v>1</v>
      </c>
      <c r="AZ112" t="s">
        <v>90</v>
      </c>
      <c r="BA112">
        <v>41.500548000000002</v>
      </c>
      <c r="BB112">
        <v>-81.691896</v>
      </c>
      <c r="BC112">
        <v>2011</v>
      </c>
      <c r="BD112">
        <v>6</v>
      </c>
      <c r="BE112">
        <v>10186</v>
      </c>
      <c r="BF112">
        <v>162</v>
      </c>
      <c r="BG112">
        <v>390351077011</v>
      </c>
      <c r="BH112">
        <v>2142</v>
      </c>
      <c r="BI112">
        <v>1770609</v>
      </c>
      <c r="BJ112">
        <v>1377</v>
      </c>
      <c r="BK112">
        <v>688</v>
      </c>
      <c r="BL112">
        <v>689</v>
      </c>
      <c r="BM112">
        <v>31.1999999999999</v>
      </c>
      <c r="BN112">
        <v>19</v>
      </c>
      <c r="BO112">
        <v>0</v>
      </c>
      <c r="BP112">
        <v>0</v>
      </c>
      <c r="BQ112">
        <v>0</v>
      </c>
      <c r="BR112">
        <v>35</v>
      </c>
      <c r="BS112">
        <v>50</v>
      </c>
      <c r="BT112">
        <v>14</v>
      </c>
      <c r="BU112">
        <v>173</v>
      </c>
      <c r="BV112">
        <v>326</v>
      </c>
      <c r="BW112">
        <v>228</v>
      </c>
      <c r="BX112">
        <v>82</v>
      </c>
      <c r="BY112">
        <v>93</v>
      </c>
      <c r="BZ112">
        <v>60</v>
      </c>
      <c r="CA112">
        <v>93</v>
      </c>
      <c r="CB112">
        <v>168</v>
      </c>
      <c r="CC112">
        <v>7</v>
      </c>
      <c r="CD112">
        <v>19</v>
      </c>
      <c r="CE112">
        <v>10</v>
      </c>
      <c r="CF112">
        <v>0</v>
      </c>
      <c r="CG112">
        <v>0</v>
      </c>
      <c r="CH112">
        <v>0</v>
      </c>
      <c r="CI112">
        <v>0</v>
      </c>
      <c r="CJ112">
        <v>0</v>
      </c>
      <c r="CK112">
        <v>19</v>
      </c>
      <c r="CL112">
        <v>10</v>
      </c>
      <c r="CM112">
        <v>358</v>
      </c>
      <c r="CN112">
        <v>871</v>
      </c>
      <c r="CO112">
        <v>30</v>
      </c>
      <c r="CP112">
        <v>62</v>
      </c>
      <c r="CQ112">
        <v>0</v>
      </c>
      <c r="CR112">
        <v>19</v>
      </c>
      <c r="CS112">
        <v>37</v>
      </c>
      <c r="CT112">
        <v>22</v>
      </c>
      <c r="CU112">
        <v>1086</v>
      </c>
      <c r="CV112">
        <v>130</v>
      </c>
      <c r="CW112">
        <v>154</v>
      </c>
      <c r="CX112">
        <v>40</v>
      </c>
      <c r="CY112">
        <v>40</v>
      </c>
      <c r="CZ112">
        <v>101</v>
      </c>
      <c r="DA112">
        <v>0</v>
      </c>
      <c r="DB112">
        <v>310</v>
      </c>
      <c r="DC112">
        <v>152</v>
      </c>
      <c r="DD112">
        <v>140</v>
      </c>
      <c r="DE112">
        <v>19</v>
      </c>
      <c r="DF112">
        <v>36786</v>
      </c>
      <c r="DG112">
        <v>1.54</v>
      </c>
      <c r="DH112">
        <v>353</v>
      </c>
      <c r="DI112">
        <v>990</v>
      </c>
      <c r="DJ112">
        <v>896</v>
      </c>
      <c r="DK112">
        <v>94</v>
      </c>
      <c r="DL112">
        <v>55</v>
      </c>
      <c r="DM112">
        <f t="shared" si="11"/>
        <v>1</v>
      </c>
      <c r="DN112">
        <f t="shared" si="12"/>
        <v>0</v>
      </c>
      <c r="DO112">
        <f t="shared" si="13"/>
        <v>0</v>
      </c>
      <c r="DP112">
        <f t="shared" si="14"/>
        <v>0</v>
      </c>
      <c r="DQ112">
        <f t="shared" si="15"/>
        <v>0</v>
      </c>
      <c r="DR112">
        <f t="shared" si="16"/>
        <v>1</v>
      </c>
      <c r="DS112">
        <f t="shared" si="17"/>
        <v>1</v>
      </c>
      <c r="DT112">
        <f t="shared" si="18"/>
        <v>0</v>
      </c>
      <c r="DU112">
        <f t="shared" si="19"/>
        <v>0</v>
      </c>
      <c r="DV112">
        <f t="shared" si="20"/>
        <v>0</v>
      </c>
      <c r="DW112">
        <f t="shared" si="21"/>
        <v>0</v>
      </c>
    </row>
    <row r="113" spans="1:127" x14ac:dyDescent="0.25">
      <c r="A113">
        <v>20128046141</v>
      </c>
      <c r="B113">
        <v>3563</v>
      </c>
      <c r="C113" t="s">
        <v>181</v>
      </c>
      <c r="D113">
        <v>0.06</v>
      </c>
      <c r="E113">
        <v>20120402</v>
      </c>
      <c r="F113" t="s">
        <v>182</v>
      </c>
      <c r="G113" t="s">
        <v>183</v>
      </c>
      <c r="H113">
        <v>0</v>
      </c>
      <c r="I113" t="s">
        <v>40</v>
      </c>
      <c r="J113">
        <v>16</v>
      </c>
      <c r="K113" t="s">
        <v>41</v>
      </c>
      <c r="L113" t="s">
        <v>69</v>
      </c>
      <c r="M113" t="s">
        <v>11</v>
      </c>
      <c r="N113" t="s">
        <v>70</v>
      </c>
      <c r="O113" t="s">
        <v>44</v>
      </c>
      <c r="P113" t="s">
        <v>45</v>
      </c>
      <c r="Q113" t="s">
        <v>153</v>
      </c>
      <c r="R113" t="s">
        <v>87</v>
      </c>
      <c r="S113" t="s">
        <v>48</v>
      </c>
      <c r="T113" t="s">
        <v>875</v>
      </c>
      <c r="U113" t="s">
        <v>49</v>
      </c>
      <c r="V113" t="s">
        <v>77</v>
      </c>
      <c r="W113" t="s">
        <v>76</v>
      </c>
      <c r="X113">
        <v>37</v>
      </c>
      <c r="Y113" t="s">
        <v>52</v>
      </c>
      <c r="Z113" t="s">
        <v>74</v>
      </c>
      <c r="AA113">
        <v>0</v>
      </c>
      <c r="AB113" t="s">
        <v>11</v>
      </c>
      <c r="AC113" t="s">
        <v>86</v>
      </c>
      <c r="AD113" t="s">
        <v>97</v>
      </c>
      <c r="AE113" t="s">
        <v>47</v>
      </c>
      <c r="AF113" t="s">
        <v>98</v>
      </c>
      <c r="AG113" t="s">
        <v>73</v>
      </c>
      <c r="AH113" t="s">
        <v>11</v>
      </c>
      <c r="AI113" t="s">
        <v>11</v>
      </c>
      <c r="AJ113" t="s">
        <v>51</v>
      </c>
      <c r="AK113" t="s">
        <v>50</v>
      </c>
      <c r="AL113">
        <v>0</v>
      </c>
      <c r="AM113" t="s">
        <v>11</v>
      </c>
      <c r="AN113" t="s">
        <v>61</v>
      </c>
      <c r="AO113" t="s">
        <v>62</v>
      </c>
      <c r="AP113" t="s">
        <v>876</v>
      </c>
      <c r="AQ113" t="s">
        <v>63</v>
      </c>
      <c r="AR113">
        <v>0</v>
      </c>
      <c r="AS113">
        <v>0</v>
      </c>
      <c r="AT113">
        <v>0</v>
      </c>
      <c r="AU113">
        <v>0</v>
      </c>
      <c r="AV113" t="s">
        <v>11</v>
      </c>
      <c r="AW113">
        <v>12</v>
      </c>
      <c r="AX113" t="s">
        <v>64</v>
      </c>
      <c r="AY113">
        <v>1</v>
      </c>
      <c r="AZ113" t="s">
        <v>90</v>
      </c>
      <c r="BA113">
        <v>41.499482999999898</v>
      </c>
      <c r="BB113">
        <v>-81.696072000000001</v>
      </c>
      <c r="BC113">
        <v>2012</v>
      </c>
      <c r="BD113">
        <v>4</v>
      </c>
      <c r="BE113">
        <v>10246</v>
      </c>
      <c r="BF113">
        <v>162</v>
      </c>
      <c r="BG113">
        <v>390351077011</v>
      </c>
      <c r="BH113">
        <v>2142</v>
      </c>
      <c r="BI113">
        <v>1770609</v>
      </c>
      <c r="BJ113">
        <v>1377</v>
      </c>
      <c r="BK113">
        <v>688</v>
      </c>
      <c r="BL113">
        <v>689</v>
      </c>
      <c r="BM113">
        <v>31.1999999999999</v>
      </c>
      <c r="BN113">
        <v>19</v>
      </c>
      <c r="BO113">
        <v>0</v>
      </c>
      <c r="BP113">
        <v>0</v>
      </c>
      <c r="BQ113">
        <v>0</v>
      </c>
      <c r="BR113">
        <v>35</v>
      </c>
      <c r="BS113">
        <v>50</v>
      </c>
      <c r="BT113">
        <v>14</v>
      </c>
      <c r="BU113">
        <v>173</v>
      </c>
      <c r="BV113">
        <v>326</v>
      </c>
      <c r="BW113">
        <v>228</v>
      </c>
      <c r="BX113">
        <v>82</v>
      </c>
      <c r="BY113">
        <v>93</v>
      </c>
      <c r="BZ113">
        <v>60</v>
      </c>
      <c r="CA113">
        <v>93</v>
      </c>
      <c r="CB113">
        <v>168</v>
      </c>
      <c r="CC113">
        <v>7</v>
      </c>
      <c r="CD113">
        <v>19</v>
      </c>
      <c r="CE113">
        <v>10</v>
      </c>
      <c r="CF113">
        <v>0</v>
      </c>
      <c r="CG113">
        <v>0</v>
      </c>
      <c r="CH113">
        <v>0</v>
      </c>
      <c r="CI113">
        <v>0</v>
      </c>
      <c r="CJ113">
        <v>0</v>
      </c>
      <c r="CK113">
        <v>19</v>
      </c>
      <c r="CL113">
        <v>10</v>
      </c>
      <c r="CM113">
        <v>358</v>
      </c>
      <c r="CN113">
        <v>871</v>
      </c>
      <c r="CO113">
        <v>30</v>
      </c>
      <c r="CP113">
        <v>62</v>
      </c>
      <c r="CQ113">
        <v>0</v>
      </c>
      <c r="CR113">
        <v>19</v>
      </c>
      <c r="CS113">
        <v>37</v>
      </c>
      <c r="CT113">
        <v>22</v>
      </c>
      <c r="CU113">
        <v>1086</v>
      </c>
      <c r="CV113">
        <v>130</v>
      </c>
      <c r="CW113">
        <v>154</v>
      </c>
      <c r="CX113">
        <v>40</v>
      </c>
      <c r="CY113">
        <v>40</v>
      </c>
      <c r="CZ113">
        <v>101</v>
      </c>
      <c r="DA113">
        <v>0</v>
      </c>
      <c r="DB113">
        <v>310</v>
      </c>
      <c r="DC113">
        <v>152</v>
      </c>
      <c r="DD113">
        <v>140</v>
      </c>
      <c r="DE113">
        <v>19</v>
      </c>
      <c r="DF113">
        <v>36786</v>
      </c>
      <c r="DG113">
        <v>1.54</v>
      </c>
      <c r="DH113">
        <v>353</v>
      </c>
      <c r="DI113">
        <v>990</v>
      </c>
      <c r="DJ113">
        <v>896</v>
      </c>
      <c r="DK113">
        <v>94</v>
      </c>
      <c r="DL113">
        <v>55</v>
      </c>
      <c r="DM113">
        <f t="shared" si="11"/>
        <v>0</v>
      </c>
      <c r="DN113">
        <f t="shared" si="12"/>
        <v>1</v>
      </c>
      <c r="DO113">
        <f t="shared" si="13"/>
        <v>0</v>
      </c>
      <c r="DP113">
        <f t="shared" si="14"/>
        <v>0</v>
      </c>
      <c r="DQ113">
        <f t="shared" si="15"/>
        <v>0</v>
      </c>
      <c r="DR113">
        <f t="shared" si="16"/>
        <v>1</v>
      </c>
      <c r="DS113">
        <f t="shared" si="17"/>
        <v>0</v>
      </c>
      <c r="DT113">
        <f t="shared" si="18"/>
        <v>1</v>
      </c>
      <c r="DU113">
        <f t="shared" si="19"/>
        <v>0</v>
      </c>
      <c r="DV113">
        <f t="shared" si="20"/>
        <v>0</v>
      </c>
      <c r="DW113">
        <f t="shared" si="21"/>
        <v>0</v>
      </c>
    </row>
    <row r="114" spans="1:127" x14ac:dyDescent="0.25">
      <c r="A114">
        <v>20128037006</v>
      </c>
      <c r="B114">
        <v>2808</v>
      </c>
      <c r="C114" t="s">
        <v>172</v>
      </c>
      <c r="D114">
        <v>0.85</v>
      </c>
      <c r="E114">
        <v>20120313</v>
      </c>
      <c r="F114" t="s">
        <v>173</v>
      </c>
      <c r="G114" t="s">
        <v>38</v>
      </c>
      <c r="H114">
        <v>0.1</v>
      </c>
      <c r="I114" t="s">
        <v>115</v>
      </c>
      <c r="J114">
        <v>15</v>
      </c>
      <c r="K114" t="s">
        <v>41</v>
      </c>
      <c r="L114" t="s">
        <v>69</v>
      </c>
      <c r="M114" t="s">
        <v>11</v>
      </c>
      <c r="N114" t="s">
        <v>43</v>
      </c>
      <c r="O114" t="s">
        <v>71</v>
      </c>
      <c r="P114" t="s">
        <v>45</v>
      </c>
      <c r="Q114" t="s">
        <v>72</v>
      </c>
      <c r="R114" t="s">
        <v>47</v>
      </c>
      <c r="S114" t="s">
        <v>84</v>
      </c>
      <c r="T114" t="s">
        <v>877</v>
      </c>
      <c r="U114" t="s">
        <v>73</v>
      </c>
      <c r="V114" t="s">
        <v>77</v>
      </c>
      <c r="W114" t="s">
        <v>76</v>
      </c>
      <c r="X114">
        <v>35</v>
      </c>
      <c r="Y114" t="s">
        <v>60</v>
      </c>
      <c r="Z114" t="s">
        <v>74</v>
      </c>
      <c r="AA114" t="s">
        <v>54</v>
      </c>
      <c r="AB114" t="s">
        <v>11</v>
      </c>
      <c r="AC114" t="s">
        <v>86</v>
      </c>
      <c r="AD114" t="s">
        <v>111</v>
      </c>
      <c r="AE114" t="s">
        <v>87</v>
      </c>
      <c r="AF114" t="s">
        <v>149</v>
      </c>
      <c r="AG114" t="s">
        <v>49</v>
      </c>
      <c r="AH114" t="s">
        <v>11</v>
      </c>
      <c r="AI114" t="s">
        <v>11</v>
      </c>
      <c r="AJ114" t="s">
        <v>77</v>
      </c>
      <c r="AK114" t="s">
        <v>76</v>
      </c>
      <c r="AL114">
        <v>0</v>
      </c>
      <c r="AM114" t="s">
        <v>11</v>
      </c>
      <c r="AN114" t="s">
        <v>61</v>
      </c>
      <c r="AO114" t="s">
        <v>62</v>
      </c>
      <c r="AP114" t="s">
        <v>878</v>
      </c>
      <c r="AQ114" t="s">
        <v>63</v>
      </c>
      <c r="AR114">
        <v>0</v>
      </c>
      <c r="AS114">
        <v>0</v>
      </c>
      <c r="AT114">
        <v>1</v>
      </c>
      <c r="AU114">
        <v>0</v>
      </c>
      <c r="AV114" t="s">
        <v>126</v>
      </c>
      <c r="AW114">
        <v>12</v>
      </c>
      <c r="AX114" t="s">
        <v>64</v>
      </c>
      <c r="AY114">
        <v>1</v>
      </c>
      <c r="AZ114" t="s">
        <v>90</v>
      </c>
      <c r="BA114">
        <v>41.504710000000003</v>
      </c>
      <c r="BB114">
        <v>-81.688466000000005</v>
      </c>
      <c r="BC114">
        <v>2012</v>
      </c>
      <c r="BD114">
        <v>3</v>
      </c>
      <c r="BE114">
        <v>10397</v>
      </c>
      <c r="BF114">
        <v>162</v>
      </c>
      <c r="BG114">
        <v>390351077011</v>
      </c>
      <c r="BH114">
        <v>2142</v>
      </c>
      <c r="BI114">
        <v>1770609</v>
      </c>
      <c r="BJ114">
        <v>1377</v>
      </c>
      <c r="BK114">
        <v>688</v>
      </c>
      <c r="BL114">
        <v>689</v>
      </c>
      <c r="BM114">
        <v>31.1999999999999</v>
      </c>
      <c r="BN114">
        <v>19</v>
      </c>
      <c r="BO114">
        <v>0</v>
      </c>
      <c r="BP114">
        <v>0</v>
      </c>
      <c r="BQ114">
        <v>0</v>
      </c>
      <c r="BR114">
        <v>35</v>
      </c>
      <c r="BS114">
        <v>50</v>
      </c>
      <c r="BT114">
        <v>14</v>
      </c>
      <c r="BU114">
        <v>173</v>
      </c>
      <c r="BV114">
        <v>326</v>
      </c>
      <c r="BW114">
        <v>228</v>
      </c>
      <c r="BX114">
        <v>82</v>
      </c>
      <c r="BY114">
        <v>93</v>
      </c>
      <c r="BZ114">
        <v>60</v>
      </c>
      <c r="CA114">
        <v>93</v>
      </c>
      <c r="CB114">
        <v>168</v>
      </c>
      <c r="CC114">
        <v>7</v>
      </c>
      <c r="CD114">
        <v>19</v>
      </c>
      <c r="CE114">
        <v>10</v>
      </c>
      <c r="CF114">
        <v>0</v>
      </c>
      <c r="CG114">
        <v>0</v>
      </c>
      <c r="CH114">
        <v>0</v>
      </c>
      <c r="CI114">
        <v>0</v>
      </c>
      <c r="CJ114">
        <v>0</v>
      </c>
      <c r="CK114">
        <v>19</v>
      </c>
      <c r="CL114">
        <v>10</v>
      </c>
      <c r="CM114">
        <v>358</v>
      </c>
      <c r="CN114">
        <v>871</v>
      </c>
      <c r="CO114">
        <v>30</v>
      </c>
      <c r="CP114">
        <v>62</v>
      </c>
      <c r="CQ114">
        <v>0</v>
      </c>
      <c r="CR114">
        <v>19</v>
      </c>
      <c r="CS114">
        <v>37</v>
      </c>
      <c r="CT114">
        <v>22</v>
      </c>
      <c r="CU114">
        <v>1086</v>
      </c>
      <c r="CV114">
        <v>130</v>
      </c>
      <c r="CW114">
        <v>154</v>
      </c>
      <c r="CX114">
        <v>40</v>
      </c>
      <c r="CY114">
        <v>40</v>
      </c>
      <c r="CZ114">
        <v>101</v>
      </c>
      <c r="DA114">
        <v>0</v>
      </c>
      <c r="DB114">
        <v>310</v>
      </c>
      <c r="DC114">
        <v>152</v>
      </c>
      <c r="DD114">
        <v>140</v>
      </c>
      <c r="DE114">
        <v>19</v>
      </c>
      <c r="DF114">
        <v>36786</v>
      </c>
      <c r="DG114">
        <v>1.54</v>
      </c>
      <c r="DH114">
        <v>353</v>
      </c>
      <c r="DI114">
        <v>990</v>
      </c>
      <c r="DJ114">
        <v>896</v>
      </c>
      <c r="DK114">
        <v>94</v>
      </c>
      <c r="DL114">
        <v>55</v>
      </c>
      <c r="DM114">
        <f t="shared" si="11"/>
        <v>0</v>
      </c>
      <c r="DN114">
        <f t="shared" si="12"/>
        <v>1</v>
      </c>
      <c r="DO114">
        <f t="shared" si="13"/>
        <v>0</v>
      </c>
      <c r="DP114">
        <f t="shared" si="14"/>
        <v>0</v>
      </c>
      <c r="DQ114">
        <f t="shared" si="15"/>
        <v>0</v>
      </c>
      <c r="DR114">
        <f t="shared" si="16"/>
        <v>1</v>
      </c>
      <c r="DS114">
        <f t="shared" si="17"/>
        <v>0</v>
      </c>
      <c r="DT114">
        <f t="shared" si="18"/>
        <v>1</v>
      </c>
      <c r="DU114">
        <f t="shared" si="19"/>
        <v>0</v>
      </c>
      <c r="DV114">
        <f t="shared" si="20"/>
        <v>0</v>
      </c>
      <c r="DW114">
        <f t="shared" si="21"/>
        <v>0</v>
      </c>
    </row>
    <row r="115" spans="1:127" x14ac:dyDescent="0.25">
      <c r="A115">
        <v>20118042790</v>
      </c>
      <c r="B115">
        <v>3526</v>
      </c>
      <c r="C115" t="s">
        <v>234</v>
      </c>
      <c r="D115">
        <v>4.1500000000000004</v>
      </c>
      <c r="E115">
        <v>20110317</v>
      </c>
      <c r="F115" t="s">
        <v>235</v>
      </c>
      <c r="G115" t="s">
        <v>271</v>
      </c>
      <c r="H115">
        <v>0.01</v>
      </c>
      <c r="I115" t="s">
        <v>67</v>
      </c>
      <c r="J115">
        <v>18</v>
      </c>
      <c r="K115" t="s">
        <v>199</v>
      </c>
      <c r="L115" t="s">
        <v>69</v>
      </c>
      <c r="M115" t="s">
        <v>11</v>
      </c>
      <c r="N115" t="s">
        <v>43</v>
      </c>
      <c r="O115" t="s">
        <v>156</v>
      </c>
      <c r="P115" t="s">
        <v>157</v>
      </c>
      <c r="Q115" t="s">
        <v>47</v>
      </c>
      <c r="R115" t="s">
        <v>95</v>
      </c>
      <c r="S115" t="s">
        <v>96</v>
      </c>
      <c r="T115" t="s">
        <v>879</v>
      </c>
      <c r="U115" t="s">
        <v>49</v>
      </c>
      <c r="V115" t="s">
        <v>47</v>
      </c>
      <c r="W115" t="s">
        <v>47</v>
      </c>
      <c r="X115">
        <v>54</v>
      </c>
      <c r="Y115" t="s">
        <v>60</v>
      </c>
      <c r="Z115" t="s">
        <v>132</v>
      </c>
      <c r="AA115">
        <v>0</v>
      </c>
      <c r="AB115" t="s">
        <v>11</v>
      </c>
      <c r="AC115" t="s">
        <v>86</v>
      </c>
      <c r="AD115" t="s">
        <v>56</v>
      </c>
      <c r="AE115" t="s">
        <v>57</v>
      </c>
      <c r="AF115" t="s">
        <v>122</v>
      </c>
      <c r="AG115" t="s">
        <v>73</v>
      </c>
      <c r="AH115">
        <v>34</v>
      </c>
      <c r="AI115" t="s">
        <v>60</v>
      </c>
      <c r="AJ115" t="s">
        <v>47</v>
      </c>
      <c r="AK115" t="s">
        <v>47</v>
      </c>
      <c r="AL115">
        <v>0</v>
      </c>
      <c r="AM115" t="s">
        <v>11</v>
      </c>
      <c r="AN115" t="s">
        <v>61</v>
      </c>
      <c r="AO115" t="s">
        <v>62</v>
      </c>
      <c r="AP115" t="s">
        <v>880</v>
      </c>
      <c r="AQ115" t="s">
        <v>278</v>
      </c>
      <c r="AR115">
        <v>0</v>
      </c>
      <c r="AS115">
        <v>1</v>
      </c>
      <c r="AT115">
        <v>0</v>
      </c>
      <c r="AU115">
        <v>0</v>
      </c>
      <c r="AV115" t="s">
        <v>126</v>
      </c>
      <c r="AW115">
        <v>12</v>
      </c>
      <c r="AX115" t="s">
        <v>64</v>
      </c>
      <c r="AY115">
        <v>1</v>
      </c>
      <c r="AZ115" t="s">
        <v>90</v>
      </c>
      <c r="BA115">
        <v>41.484831</v>
      </c>
      <c r="BB115">
        <v>-81.746340000000004</v>
      </c>
      <c r="BC115">
        <v>2011</v>
      </c>
      <c r="BD115">
        <v>3</v>
      </c>
      <c r="BE115">
        <v>10526</v>
      </c>
      <c r="BF115">
        <v>61</v>
      </c>
      <c r="BG115">
        <v>390351012001</v>
      </c>
      <c r="BH115">
        <v>1592</v>
      </c>
      <c r="BI115">
        <v>949879</v>
      </c>
      <c r="BJ115">
        <v>1304</v>
      </c>
      <c r="BK115">
        <v>639</v>
      </c>
      <c r="BL115">
        <v>665</v>
      </c>
      <c r="BM115">
        <v>32.1</v>
      </c>
      <c r="BN115">
        <v>174</v>
      </c>
      <c r="BO115">
        <v>64</v>
      </c>
      <c r="BP115">
        <v>62</v>
      </c>
      <c r="BQ115">
        <v>49</v>
      </c>
      <c r="BR115">
        <v>0</v>
      </c>
      <c r="BS115">
        <v>3</v>
      </c>
      <c r="BT115">
        <v>15</v>
      </c>
      <c r="BU115">
        <v>22</v>
      </c>
      <c r="BV115">
        <v>91</v>
      </c>
      <c r="BW115">
        <v>342</v>
      </c>
      <c r="BX115">
        <v>26</v>
      </c>
      <c r="BY115">
        <v>61</v>
      </c>
      <c r="BZ115">
        <v>51</v>
      </c>
      <c r="CA115">
        <v>93</v>
      </c>
      <c r="CB115">
        <v>48</v>
      </c>
      <c r="CC115">
        <v>47</v>
      </c>
      <c r="CD115">
        <v>53</v>
      </c>
      <c r="CE115">
        <v>8</v>
      </c>
      <c r="CF115">
        <v>15</v>
      </c>
      <c r="CG115">
        <v>24</v>
      </c>
      <c r="CH115">
        <v>44</v>
      </c>
      <c r="CI115">
        <v>6</v>
      </c>
      <c r="CJ115">
        <v>6</v>
      </c>
      <c r="CK115">
        <v>349</v>
      </c>
      <c r="CL115">
        <v>103</v>
      </c>
      <c r="CM115">
        <v>193</v>
      </c>
      <c r="CN115">
        <v>1028</v>
      </c>
      <c r="CO115">
        <v>0</v>
      </c>
      <c r="CP115">
        <v>0</v>
      </c>
      <c r="CQ115">
        <v>0</v>
      </c>
      <c r="CR115">
        <v>52</v>
      </c>
      <c r="CS115">
        <v>31</v>
      </c>
      <c r="CT115">
        <v>249</v>
      </c>
      <c r="CU115">
        <v>915</v>
      </c>
      <c r="CV115">
        <v>156</v>
      </c>
      <c r="CW115">
        <v>201</v>
      </c>
      <c r="CX115">
        <v>69</v>
      </c>
      <c r="CY115">
        <v>57</v>
      </c>
      <c r="CZ115">
        <v>120</v>
      </c>
      <c r="DA115">
        <v>48</v>
      </c>
      <c r="DB115">
        <v>133</v>
      </c>
      <c r="DC115">
        <v>96</v>
      </c>
      <c r="DD115">
        <v>18</v>
      </c>
      <c r="DE115">
        <v>17</v>
      </c>
      <c r="DF115">
        <v>21276</v>
      </c>
      <c r="DG115">
        <v>1.93</v>
      </c>
      <c r="DH115">
        <v>241</v>
      </c>
      <c r="DI115">
        <v>828</v>
      </c>
      <c r="DJ115">
        <v>676</v>
      </c>
      <c r="DK115">
        <v>152</v>
      </c>
      <c r="DL115">
        <v>213</v>
      </c>
      <c r="DM115">
        <f t="shared" si="11"/>
        <v>1</v>
      </c>
      <c r="DN115">
        <f t="shared" si="12"/>
        <v>0</v>
      </c>
      <c r="DO115">
        <f t="shared" si="13"/>
        <v>0</v>
      </c>
      <c r="DP115">
        <f t="shared" si="14"/>
        <v>0</v>
      </c>
      <c r="DQ115">
        <f t="shared" si="15"/>
        <v>0</v>
      </c>
      <c r="DR115">
        <f t="shared" si="16"/>
        <v>1</v>
      </c>
      <c r="DS115">
        <f t="shared" si="17"/>
        <v>1</v>
      </c>
      <c r="DT115">
        <f t="shared" si="18"/>
        <v>0</v>
      </c>
      <c r="DU115">
        <f t="shared" si="19"/>
        <v>0</v>
      </c>
      <c r="DV115">
        <f t="shared" si="20"/>
        <v>0</v>
      </c>
      <c r="DW115">
        <f t="shared" si="21"/>
        <v>0</v>
      </c>
    </row>
    <row r="116" spans="1:127" x14ac:dyDescent="0.25">
      <c r="A116">
        <v>20128037762</v>
      </c>
      <c r="B116">
        <v>2926</v>
      </c>
      <c r="C116" t="s">
        <v>127</v>
      </c>
      <c r="D116">
        <v>14.93</v>
      </c>
      <c r="E116">
        <v>20120311</v>
      </c>
      <c r="F116" t="s">
        <v>128</v>
      </c>
      <c r="G116" t="s">
        <v>255</v>
      </c>
      <c r="H116">
        <v>0</v>
      </c>
      <c r="I116" t="s">
        <v>161</v>
      </c>
      <c r="J116">
        <v>1</v>
      </c>
      <c r="K116" t="s">
        <v>68</v>
      </c>
      <c r="L116" t="s">
        <v>69</v>
      </c>
      <c r="M116" t="s">
        <v>11</v>
      </c>
      <c r="N116" t="s">
        <v>43</v>
      </c>
      <c r="O116" t="s">
        <v>71</v>
      </c>
      <c r="P116" t="s">
        <v>45</v>
      </c>
      <c r="Q116" t="s">
        <v>46</v>
      </c>
      <c r="R116" t="s">
        <v>163</v>
      </c>
      <c r="S116" t="s">
        <v>48</v>
      </c>
      <c r="T116" t="s">
        <v>881</v>
      </c>
      <c r="U116" t="s">
        <v>89</v>
      </c>
      <c r="V116" t="s">
        <v>77</v>
      </c>
      <c r="W116" t="s">
        <v>76</v>
      </c>
      <c r="X116">
        <v>0</v>
      </c>
      <c r="Y116" t="s">
        <v>11</v>
      </c>
      <c r="Z116" t="s">
        <v>85</v>
      </c>
      <c r="AA116">
        <v>0</v>
      </c>
      <c r="AB116" t="s">
        <v>11</v>
      </c>
      <c r="AC116" t="s">
        <v>75</v>
      </c>
      <c r="AD116" t="s">
        <v>111</v>
      </c>
      <c r="AE116" t="s">
        <v>47</v>
      </c>
      <c r="AF116" t="s">
        <v>47</v>
      </c>
      <c r="AG116" t="s">
        <v>73</v>
      </c>
      <c r="AH116">
        <v>23</v>
      </c>
      <c r="AI116" t="s">
        <v>60</v>
      </c>
      <c r="AJ116" t="s">
        <v>77</v>
      </c>
      <c r="AK116" t="s">
        <v>76</v>
      </c>
      <c r="AL116" t="s">
        <v>54</v>
      </c>
      <c r="AM116" t="s">
        <v>11</v>
      </c>
      <c r="AN116" t="s">
        <v>61</v>
      </c>
      <c r="AO116" t="s">
        <v>62</v>
      </c>
      <c r="AP116" t="s">
        <v>882</v>
      </c>
      <c r="AQ116" t="s">
        <v>63</v>
      </c>
      <c r="AR116">
        <v>0</v>
      </c>
      <c r="AS116">
        <v>0</v>
      </c>
      <c r="AT116">
        <v>1</v>
      </c>
      <c r="AU116">
        <v>0</v>
      </c>
      <c r="AV116" t="s">
        <v>11</v>
      </c>
      <c r="AW116">
        <v>12</v>
      </c>
      <c r="AX116" t="s">
        <v>64</v>
      </c>
      <c r="AY116">
        <v>1</v>
      </c>
      <c r="AZ116" t="s">
        <v>90</v>
      </c>
      <c r="BA116">
        <v>41.479244000000001</v>
      </c>
      <c r="BB116">
        <v>-81.716476999999898</v>
      </c>
      <c r="BC116">
        <v>2012</v>
      </c>
      <c r="BD116">
        <v>3</v>
      </c>
      <c r="BE116">
        <v>10727</v>
      </c>
      <c r="BF116">
        <v>108</v>
      </c>
      <c r="BG116">
        <v>390351038002</v>
      </c>
      <c r="BH116">
        <v>1951</v>
      </c>
      <c r="BI116">
        <v>363218</v>
      </c>
      <c r="BJ116">
        <v>907</v>
      </c>
      <c r="BK116">
        <v>409</v>
      </c>
      <c r="BL116">
        <v>498</v>
      </c>
      <c r="BM116">
        <v>36.6</v>
      </c>
      <c r="BN116">
        <v>22</v>
      </c>
      <c r="BO116">
        <v>18</v>
      </c>
      <c r="BP116">
        <v>40</v>
      </c>
      <c r="BQ116">
        <v>84</v>
      </c>
      <c r="BR116">
        <v>49</v>
      </c>
      <c r="BS116">
        <v>19</v>
      </c>
      <c r="BT116">
        <v>9</v>
      </c>
      <c r="BU116">
        <v>36</v>
      </c>
      <c r="BV116">
        <v>49</v>
      </c>
      <c r="BW116">
        <v>80</v>
      </c>
      <c r="BX116">
        <v>120</v>
      </c>
      <c r="BY116">
        <v>101</v>
      </c>
      <c r="BZ116">
        <v>46</v>
      </c>
      <c r="CA116">
        <v>89</v>
      </c>
      <c r="CB116">
        <v>90</v>
      </c>
      <c r="CC116">
        <v>14</v>
      </c>
      <c r="CD116">
        <v>3</v>
      </c>
      <c r="CE116">
        <v>0</v>
      </c>
      <c r="CF116">
        <v>13</v>
      </c>
      <c r="CG116">
        <v>9</v>
      </c>
      <c r="CH116">
        <v>14</v>
      </c>
      <c r="CI116">
        <v>0</v>
      </c>
      <c r="CJ116">
        <v>2</v>
      </c>
      <c r="CK116">
        <v>164</v>
      </c>
      <c r="CL116">
        <v>38</v>
      </c>
      <c r="CM116">
        <v>58</v>
      </c>
      <c r="CN116">
        <v>839</v>
      </c>
      <c r="CO116">
        <v>0</v>
      </c>
      <c r="CP116">
        <v>0</v>
      </c>
      <c r="CQ116">
        <v>0</v>
      </c>
      <c r="CR116">
        <v>0</v>
      </c>
      <c r="CS116">
        <v>10</v>
      </c>
      <c r="CT116">
        <v>45</v>
      </c>
      <c r="CU116">
        <v>630</v>
      </c>
      <c r="CV116">
        <v>155</v>
      </c>
      <c r="CW116">
        <v>97</v>
      </c>
      <c r="CX116">
        <v>140</v>
      </c>
      <c r="CY116">
        <v>16</v>
      </c>
      <c r="CZ116">
        <v>72</v>
      </c>
      <c r="DA116">
        <v>9</v>
      </c>
      <c r="DB116">
        <v>82</v>
      </c>
      <c r="DC116">
        <v>49</v>
      </c>
      <c r="DD116">
        <v>10</v>
      </c>
      <c r="DE116">
        <v>0</v>
      </c>
      <c r="DF116">
        <v>28182</v>
      </c>
      <c r="DG116">
        <v>2.2200000000000002</v>
      </c>
      <c r="DH116">
        <v>60</v>
      </c>
      <c r="DI116">
        <v>562</v>
      </c>
      <c r="DJ116">
        <v>408</v>
      </c>
      <c r="DK116">
        <v>154</v>
      </c>
      <c r="DL116">
        <v>231</v>
      </c>
      <c r="DM116">
        <f t="shared" si="11"/>
        <v>0</v>
      </c>
      <c r="DN116">
        <f t="shared" si="12"/>
        <v>1</v>
      </c>
      <c r="DO116">
        <f t="shared" si="13"/>
        <v>0</v>
      </c>
      <c r="DP116">
        <f t="shared" si="14"/>
        <v>0</v>
      </c>
      <c r="DQ116">
        <f t="shared" si="15"/>
        <v>0</v>
      </c>
      <c r="DR116">
        <f t="shared" si="16"/>
        <v>1</v>
      </c>
      <c r="DS116">
        <f t="shared" si="17"/>
        <v>0</v>
      </c>
      <c r="DT116">
        <f t="shared" si="18"/>
        <v>1</v>
      </c>
      <c r="DU116">
        <f t="shared" si="19"/>
        <v>0</v>
      </c>
      <c r="DV116">
        <f t="shared" si="20"/>
        <v>0</v>
      </c>
      <c r="DW116">
        <f t="shared" si="21"/>
        <v>0</v>
      </c>
    </row>
    <row r="117" spans="1:127" x14ac:dyDescent="0.25">
      <c r="A117">
        <v>20128042293</v>
      </c>
      <c r="B117">
        <v>3232</v>
      </c>
      <c r="C117" t="s">
        <v>138</v>
      </c>
      <c r="D117">
        <v>1.9</v>
      </c>
      <c r="E117">
        <v>20120324</v>
      </c>
      <c r="F117" t="s">
        <v>139</v>
      </c>
      <c r="G117" t="s">
        <v>202</v>
      </c>
      <c r="H117">
        <v>0.01</v>
      </c>
      <c r="I117" t="s">
        <v>102</v>
      </c>
      <c r="J117">
        <v>14</v>
      </c>
      <c r="K117" t="s">
        <v>41</v>
      </c>
      <c r="L117" t="s">
        <v>69</v>
      </c>
      <c r="M117" t="s">
        <v>11</v>
      </c>
      <c r="N117" t="s">
        <v>43</v>
      </c>
      <c r="O117" t="s">
        <v>44</v>
      </c>
      <c r="P117" t="s">
        <v>45</v>
      </c>
      <c r="Q117" t="s">
        <v>94</v>
      </c>
      <c r="R117" t="s">
        <v>258</v>
      </c>
      <c r="S117" t="s">
        <v>96</v>
      </c>
      <c r="T117" t="s">
        <v>883</v>
      </c>
      <c r="U117" t="s">
        <v>89</v>
      </c>
      <c r="V117" t="s">
        <v>50</v>
      </c>
      <c r="W117" t="s">
        <v>76</v>
      </c>
      <c r="X117">
        <v>21</v>
      </c>
      <c r="Y117" t="s">
        <v>52</v>
      </c>
      <c r="Z117" t="s">
        <v>74</v>
      </c>
      <c r="AA117" t="s">
        <v>54</v>
      </c>
      <c r="AB117" t="s">
        <v>11</v>
      </c>
      <c r="AC117" t="s">
        <v>86</v>
      </c>
      <c r="AD117" t="s">
        <v>56</v>
      </c>
      <c r="AE117" t="s">
        <v>54</v>
      </c>
      <c r="AF117" t="s">
        <v>48</v>
      </c>
      <c r="AG117" t="s">
        <v>110</v>
      </c>
      <c r="AH117">
        <v>57</v>
      </c>
      <c r="AI117" t="s">
        <v>52</v>
      </c>
      <c r="AJ117" t="s">
        <v>50</v>
      </c>
      <c r="AK117" t="s">
        <v>51</v>
      </c>
      <c r="AL117" t="s">
        <v>54</v>
      </c>
      <c r="AM117" t="s">
        <v>11</v>
      </c>
      <c r="AN117" t="s">
        <v>61</v>
      </c>
      <c r="AO117" t="s">
        <v>62</v>
      </c>
      <c r="AP117" t="s">
        <v>884</v>
      </c>
      <c r="AQ117" t="s">
        <v>63</v>
      </c>
      <c r="AR117">
        <v>0</v>
      </c>
      <c r="AS117">
        <v>0</v>
      </c>
      <c r="AT117">
        <v>1</v>
      </c>
      <c r="AU117">
        <v>0</v>
      </c>
      <c r="AV117" t="s">
        <v>174</v>
      </c>
      <c r="AW117">
        <v>12</v>
      </c>
      <c r="AX117" t="s">
        <v>64</v>
      </c>
      <c r="AY117">
        <v>1</v>
      </c>
      <c r="AZ117" t="s">
        <v>90</v>
      </c>
      <c r="BA117">
        <v>41.4875019999999</v>
      </c>
      <c r="BB117">
        <v>-81.708658999999898</v>
      </c>
      <c r="BC117">
        <v>2012</v>
      </c>
      <c r="BD117">
        <v>3</v>
      </c>
      <c r="BE117">
        <v>10892</v>
      </c>
      <c r="BF117">
        <v>104</v>
      </c>
      <c r="BG117">
        <v>390351036023</v>
      </c>
      <c r="BH117">
        <v>1124</v>
      </c>
      <c r="BI117">
        <v>291619</v>
      </c>
      <c r="BJ117">
        <v>871</v>
      </c>
      <c r="BK117">
        <v>558</v>
      </c>
      <c r="BL117">
        <v>313</v>
      </c>
      <c r="BM117">
        <v>32.5</v>
      </c>
      <c r="BN117">
        <v>29</v>
      </c>
      <c r="BO117">
        <v>20</v>
      </c>
      <c r="BP117">
        <v>0</v>
      </c>
      <c r="BQ117">
        <v>0</v>
      </c>
      <c r="BR117">
        <v>0</v>
      </c>
      <c r="BS117">
        <v>6</v>
      </c>
      <c r="BT117">
        <v>0</v>
      </c>
      <c r="BU117">
        <v>86</v>
      </c>
      <c r="BV117">
        <v>212</v>
      </c>
      <c r="BW117">
        <v>119</v>
      </c>
      <c r="BX117">
        <v>51</v>
      </c>
      <c r="BY117">
        <v>42</v>
      </c>
      <c r="BZ117">
        <v>63</v>
      </c>
      <c r="CA117">
        <v>40</v>
      </c>
      <c r="CB117">
        <v>44</v>
      </c>
      <c r="CC117">
        <v>21</v>
      </c>
      <c r="CD117">
        <v>65</v>
      </c>
      <c r="CE117">
        <v>0</v>
      </c>
      <c r="CF117">
        <v>33</v>
      </c>
      <c r="CG117">
        <v>5</v>
      </c>
      <c r="CH117">
        <v>10</v>
      </c>
      <c r="CI117">
        <v>13</v>
      </c>
      <c r="CJ117">
        <v>12</v>
      </c>
      <c r="CK117">
        <v>49</v>
      </c>
      <c r="CL117">
        <v>73</v>
      </c>
      <c r="CM117">
        <v>143</v>
      </c>
      <c r="CN117">
        <v>715</v>
      </c>
      <c r="CO117">
        <v>0</v>
      </c>
      <c r="CP117">
        <v>5</v>
      </c>
      <c r="CQ117">
        <v>0</v>
      </c>
      <c r="CR117">
        <v>0</v>
      </c>
      <c r="CS117">
        <v>8</v>
      </c>
      <c r="CT117">
        <v>31</v>
      </c>
      <c r="CU117">
        <v>730</v>
      </c>
      <c r="CV117">
        <v>57</v>
      </c>
      <c r="CW117">
        <v>108</v>
      </c>
      <c r="CX117">
        <v>3</v>
      </c>
      <c r="CY117">
        <v>19</v>
      </c>
      <c r="CZ117">
        <v>109</v>
      </c>
      <c r="DA117">
        <v>40</v>
      </c>
      <c r="DB117">
        <v>227</v>
      </c>
      <c r="DC117">
        <v>133</v>
      </c>
      <c r="DD117">
        <v>34</v>
      </c>
      <c r="DE117">
        <v>0</v>
      </c>
      <c r="DF117">
        <v>52679</v>
      </c>
      <c r="DG117">
        <v>1.91</v>
      </c>
      <c r="DH117">
        <v>51</v>
      </c>
      <c r="DI117">
        <v>508</v>
      </c>
      <c r="DJ117">
        <v>456</v>
      </c>
      <c r="DK117">
        <v>52</v>
      </c>
      <c r="DL117">
        <v>152</v>
      </c>
      <c r="DM117">
        <f t="shared" si="11"/>
        <v>0</v>
      </c>
      <c r="DN117">
        <f t="shared" si="12"/>
        <v>1</v>
      </c>
      <c r="DO117">
        <f t="shared" si="13"/>
        <v>0</v>
      </c>
      <c r="DP117">
        <f t="shared" si="14"/>
        <v>0</v>
      </c>
      <c r="DQ117">
        <f t="shared" si="15"/>
        <v>0</v>
      </c>
      <c r="DR117">
        <f t="shared" si="16"/>
        <v>1</v>
      </c>
      <c r="DS117">
        <f t="shared" si="17"/>
        <v>0</v>
      </c>
      <c r="DT117">
        <f t="shared" si="18"/>
        <v>1</v>
      </c>
      <c r="DU117">
        <f t="shared" si="19"/>
        <v>0</v>
      </c>
      <c r="DV117">
        <f t="shared" si="20"/>
        <v>0</v>
      </c>
      <c r="DW117">
        <f t="shared" si="21"/>
        <v>0</v>
      </c>
    </row>
    <row r="118" spans="1:127" x14ac:dyDescent="0.25">
      <c r="A118">
        <v>20118093790</v>
      </c>
      <c r="B118">
        <v>6965</v>
      </c>
      <c r="C118" t="s">
        <v>65</v>
      </c>
      <c r="D118">
        <v>4.63</v>
      </c>
      <c r="E118">
        <v>20110615</v>
      </c>
      <c r="F118" t="s">
        <v>66</v>
      </c>
      <c r="G118" t="s">
        <v>715</v>
      </c>
      <c r="H118">
        <v>0</v>
      </c>
      <c r="I118" t="s">
        <v>82</v>
      </c>
      <c r="J118">
        <v>18</v>
      </c>
      <c r="K118" t="s">
        <v>41</v>
      </c>
      <c r="L118" t="s">
        <v>69</v>
      </c>
      <c r="M118" t="s">
        <v>11</v>
      </c>
      <c r="N118" t="s">
        <v>43</v>
      </c>
      <c r="O118" t="s">
        <v>71</v>
      </c>
      <c r="P118" t="s">
        <v>45</v>
      </c>
      <c r="Q118" t="s">
        <v>94</v>
      </c>
      <c r="R118" t="s">
        <v>47</v>
      </c>
      <c r="S118" t="s">
        <v>47</v>
      </c>
      <c r="T118" t="s">
        <v>885</v>
      </c>
      <c r="U118" t="s">
        <v>73</v>
      </c>
      <c r="V118" t="s">
        <v>76</v>
      </c>
      <c r="W118" t="s">
        <v>77</v>
      </c>
      <c r="X118">
        <v>22</v>
      </c>
      <c r="Y118" t="s">
        <v>60</v>
      </c>
      <c r="Z118" t="s">
        <v>85</v>
      </c>
      <c r="AA118" t="s">
        <v>54</v>
      </c>
      <c r="AB118" t="s">
        <v>11</v>
      </c>
      <c r="AC118" t="s">
        <v>86</v>
      </c>
      <c r="AD118" t="s">
        <v>56</v>
      </c>
      <c r="AE118" t="s">
        <v>54</v>
      </c>
      <c r="AF118" t="s">
        <v>96</v>
      </c>
      <c r="AG118" t="s">
        <v>89</v>
      </c>
      <c r="AH118">
        <v>71</v>
      </c>
      <c r="AI118" t="s">
        <v>60</v>
      </c>
      <c r="AJ118" t="s">
        <v>77</v>
      </c>
      <c r="AK118" t="s">
        <v>188</v>
      </c>
      <c r="AL118" t="s">
        <v>54</v>
      </c>
      <c r="AM118" t="s">
        <v>11</v>
      </c>
      <c r="AN118" t="s">
        <v>61</v>
      </c>
      <c r="AO118" t="s">
        <v>62</v>
      </c>
      <c r="AP118" t="s">
        <v>886</v>
      </c>
      <c r="AQ118" t="s">
        <v>63</v>
      </c>
      <c r="AR118">
        <v>0</v>
      </c>
      <c r="AS118">
        <v>0</v>
      </c>
      <c r="AT118">
        <v>1</v>
      </c>
      <c r="AU118">
        <v>0</v>
      </c>
      <c r="AV118" t="s">
        <v>11</v>
      </c>
      <c r="AW118">
        <v>12</v>
      </c>
      <c r="AX118" t="s">
        <v>64</v>
      </c>
      <c r="AY118">
        <v>1</v>
      </c>
      <c r="AZ118" t="s">
        <v>90</v>
      </c>
      <c r="BA118">
        <v>41.480001999999899</v>
      </c>
      <c r="BB118">
        <v>-81.754535000000004</v>
      </c>
      <c r="BC118">
        <v>2011</v>
      </c>
      <c r="BD118">
        <v>6</v>
      </c>
      <c r="BE118">
        <v>10977</v>
      </c>
      <c r="BF118">
        <v>58</v>
      </c>
      <c r="BG118">
        <v>390351011012</v>
      </c>
      <c r="BH118">
        <v>1594</v>
      </c>
      <c r="BI118">
        <v>159137</v>
      </c>
      <c r="BJ118">
        <v>807</v>
      </c>
      <c r="BK118">
        <v>427</v>
      </c>
      <c r="BL118">
        <v>380</v>
      </c>
      <c r="BM118">
        <v>46.799999999999898</v>
      </c>
      <c r="BN118">
        <v>43</v>
      </c>
      <c r="BO118">
        <v>10</v>
      </c>
      <c r="BP118">
        <v>9</v>
      </c>
      <c r="BQ118">
        <v>20</v>
      </c>
      <c r="BR118">
        <v>31</v>
      </c>
      <c r="BS118">
        <v>26</v>
      </c>
      <c r="BT118">
        <v>18</v>
      </c>
      <c r="BU118">
        <v>11</v>
      </c>
      <c r="BV118">
        <v>21</v>
      </c>
      <c r="BW118">
        <v>75</v>
      </c>
      <c r="BX118">
        <v>58</v>
      </c>
      <c r="BY118">
        <v>57</v>
      </c>
      <c r="BZ118">
        <v>85</v>
      </c>
      <c r="CA118">
        <v>70</v>
      </c>
      <c r="CB118">
        <v>117</v>
      </c>
      <c r="CC118">
        <v>62</v>
      </c>
      <c r="CD118">
        <v>8</v>
      </c>
      <c r="CE118">
        <v>27</v>
      </c>
      <c r="CF118">
        <v>9</v>
      </c>
      <c r="CG118">
        <v>6</v>
      </c>
      <c r="CH118">
        <v>27</v>
      </c>
      <c r="CI118">
        <v>0</v>
      </c>
      <c r="CJ118">
        <v>17</v>
      </c>
      <c r="CK118">
        <v>82</v>
      </c>
      <c r="CL118">
        <v>86</v>
      </c>
      <c r="CM118">
        <v>451</v>
      </c>
      <c r="CN118">
        <v>263</v>
      </c>
      <c r="CO118">
        <v>0</v>
      </c>
      <c r="CP118">
        <v>40</v>
      </c>
      <c r="CQ118">
        <v>0</v>
      </c>
      <c r="CR118">
        <v>5</v>
      </c>
      <c r="CS118">
        <v>48</v>
      </c>
      <c r="CT118">
        <v>75</v>
      </c>
      <c r="CU118">
        <v>639</v>
      </c>
      <c r="CV118">
        <v>169</v>
      </c>
      <c r="CW118">
        <v>133</v>
      </c>
      <c r="CX118">
        <v>36</v>
      </c>
      <c r="CY118">
        <v>48</v>
      </c>
      <c r="CZ118">
        <v>147</v>
      </c>
      <c r="DA118">
        <v>60</v>
      </c>
      <c r="DB118">
        <v>30</v>
      </c>
      <c r="DC118">
        <v>16</v>
      </c>
      <c r="DD118">
        <v>0</v>
      </c>
      <c r="DE118">
        <v>0</v>
      </c>
      <c r="DF118">
        <v>13778</v>
      </c>
      <c r="DG118">
        <v>1.32</v>
      </c>
      <c r="DH118">
        <v>295</v>
      </c>
      <c r="DI118">
        <v>741</v>
      </c>
      <c r="DJ118">
        <v>610</v>
      </c>
      <c r="DK118">
        <v>131</v>
      </c>
      <c r="DL118">
        <v>25</v>
      </c>
      <c r="DM118">
        <f t="shared" si="11"/>
        <v>1</v>
      </c>
      <c r="DN118">
        <f t="shared" si="12"/>
        <v>0</v>
      </c>
      <c r="DO118">
        <f t="shared" si="13"/>
        <v>0</v>
      </c>
      <c r="DP118">
        <f t="shared" si="14"/>
        <v>0</v>
      </c>
      <c r="DQ118">
        <f t="shared" si="15"/>
        <v>0</v>
      </c>
      <c r="DR118">
        <f t="shared" si="16"/>
        <v>1</v>
      </c>
      <c r="DS118">
        <f t="shared" si="17"/>
        <v>1</v>
      </c>
      <c r="DT118">
        <f t="shared" si="18"/>
        <v>0</v>
      </c>
      <c r="DU118">
        <f t="shared" si="19"/>
        <v>0</v>
      </c>
      <c r="DV118">
        <f t="shared" si="20"/>
        <v>0</v>
      </c>
      <c r="DW118">
        <f t="shared" si="21"/>
        <v>0</v>
      </c>
    </row>
    <row r="119" spans="1:127" x14ac:dyDescent="0.25">
      <c r="A119">
        <v>20118093842</v>
      </c>
      <c r="B119">
        <v>6914</v>
      </c>
      <c r="C119" t="s">
        <v>65</v>
      </c>
      <c r="D119">
        <v>4.63</v>
      </c>
      <c r="E119">
        <v>20110614</v>
      </c>
      <c r="F119" t="s">
        <v>66</v>
      </c>
      <c r="G119" t="s">
        <v>715</v>
      </c>
      <c r="H119">
        <v>0</v>
      </c>
      <c r="I119" t="s">
        <v>115</v>
      </c>
      <c r="J119">
        <v>18</v>
      </c>
      <c r="K119" t="s">
        <v>41</v>
      </c>
      <c r="L119" t="s">
        <v>69</v>
      </c>
      <c r="M119" t="s">
        <v>11</v>
      </c>
      <c r="N119" t="s">
        <v>43</v>
      </c>
      <c r="O119" t="s">
        <v>71</v>
      </c>
      <c r="P119" t="s">
        <v>45</v>
      </c>
      <c r="Q119" t="s">
        <v>94</v>
      </c>
      <c r="R119" t="s">
        <v>453</v>
      </c>
      <c r="S119" t="s">
        <v>122</v>
      </c>
      <c r="T119" t="s">
        <v>887</v>
      </c>
      <c r="U119" t="s">
        <v>73</v>
      </c>
      <c r="V119" t="s">
        <v>77</v>
      </c>
      <c r="W119" t="s">
        <v>76</v>
      </c>
      <c r="X119">
        <v>14</v>
      </c>
      <c r="Y119" t="s">
        <v>60</v>
      </c>
      <c r="Z119" t="s">
        <v>85</v>
      </c>
      <c r="AA119" t="s">
        <v>54</v>
      </c>
      <c r="AB119" t="s">
        <v>11</v>
      </c>
      <c r="AC119" t="s">
        <v>86</v>
      </c>
      <c r="AD119" t="s">
        <v>56</v>
      </c>
      <c r="AE119" t="s">
        <v>54</v>
      </c>
      <c r="AF119" t="s">
        <v>88</v>
      </c>
      <c r="AG119" t="s">
        <v>150</v>
      </c>
      <c r="AH119">
        <v>61</v>
      </c>
      <c r="AI119" t="s">
        <v>60</v>
      </c>
      <c r="AJ119" t="s">
        <v>50</v>
      </c>
      <c r="AK119" t="s">
        <v>77</v>
      </c>
      <c r="AL119" t="s">
        <v>54</v>
      </c>
      <c r="AM119" t="s">
        <v>11</v>
      </c>
      <c r="AN119" t="s">
        <v>61</v>
      </c>
      <c r="AO119" t="s">
        <v>62</v>
      </c>
      <c r="AP119" t="s">
        <v>888</v>
      </c>
      <c r="AQ119" t="s">
        <v>63</v>
      </c>
      <c r="AR119">
        <v>0</v>
      </c>
      <c r="AS119">
        <v>0</v>
      </c>
      <c r="AT119">
        <v>1</v>
      </c>
      <c r="AU119">
        <v>0</v>
      </c>
      <c r="AV119" t="s">
        <v>11</v>
      </c>
      <c r="AW119">
        <v>12</v>
      </c>
      <c r="AX119" t="s">
        <v>64</v>
      </c>
      <c r="AY119">
        <v>1</v>
      </c>
      <c r="AZ119" t="s">
        <v>90</v>
      </c>
      <c r="BA119">
        <v>41.480001999999899</v>
      </c>
      <c r="BB119">
        <v>-81.754535000000004</v>
      </c>
      <c r="BC119">
        <v>2011</v>
      </c>
      <c r="BD119">
        <v>6</v>
      </c>
      <c r="BE119">
        <v>10993</v>
      </c>
      <c r="BF119">
        <v>58</v>
      </c>
      <c r="BG119">
        <v>390351011012</v>
      </c>
      <c r="BH119">
        <v>1594</v>
      </c>
      <c r="BI119">
        <v>159137</v>
      </c>
      <c r="BJ119">
        <v>807</v>
      </c>
      <c r="BK119">
        <v>427</v>
      </c>
      <c r="BL119">
        <v>380</v>
      </c>
      <c r="BM119">
        <v>46.799999999999898</v>
      </c>
      <c r="BN119">
        <v>43</v>
      </c>
      <c r="BO119">
        <v>10</v>
      </c>
      <c r="BP119">
        <v>9</v>
      </c>
      <c r="BQ119">
        <v>20</v>
      </c>
      <c r="BR119">
        <v>31</v>
      </c>
      <c r="BS119">
        <v>26</v>
      </c>
      <c r="BT119">
        <v>18</v>
      </c>
      <c r="BU119">
        <v>11</v>
      </c>
      <c r="BV119">
        <v>21</v>
      </c>
      <c r="BW119">
        <v>75</v>
      </c>
      <c r="BX119">
        <v>58</v>
      </c>
      <c r="BY119">
        <v>57</v>
      </c>
      <c r="BZ119">
        <v>85</v>
      </c>
      <c r="CA119">
        <v>70</v>
      </c>
      <c r="CB119">
        <v>117</v>
      </c>
      <c r="CC119">
        <v>62</v>
      </c>
      <c r="CD119">
        <v>8</v>
      </c>
      <c r="CE119">
        <v>27</v>
      </c>
      <c r="CF119">
        <v>9</v>
      </c>
      <c r="CG119">
        <v>6</v>
      </c>
      <c r="CH119">
        <v>27</v>
      </c>
      <c r="CI119">
        <v>0</v>
      </c>
      <c r="CJ119">
        <v>17</v>
      </c>
      <c r="CK119">
        <v>82</v>
      </c>
      <c r="CL119">
        <v>86</v>
      </c>
      <c r="CM119">
        <v>451</v>
      </c>
      <c r="CN119">
        <v>263</v>
      </c>
      <c r="CO119">
        <v>0</v>
      </c>
      <c r="CP119">
        <v>40</v>
      </c>
      <c r="CQ119">
        <v>0</v>
      </c>
      <c r="CR119">
        <v>5</v>
      </c>
      <c r="CS119">
        <v>48</v>
      </c>
      <c r="CT119">
        <v>75</v>
      </c>
      <c r="CU119">
        <v>639</v>
      </c>
      <c r="CV119">
        <v>169</v>
      </c>
      <c r="CW119">
        <v>133</v>
      </c>
      <c r="CX119">
        <v>36</v>
      </c>
      <c r="CY119">
        <v>48</v>
      </c>
      <c r="CZ119">
        <v>147</v>
      </c>
      <c r="DA119">
        <v>60</v>
      </c>
      <c r="DB119">
        <v>30</v>
      </c>
      <c r="DC119">
        <v>16</v>
      </c>
      <c r="DD119">
        <v>0</v>
      </c>
      <c r="DE119">
        <v>0</v>
      </c>
      <c r="DF119">
        <v>13778</v>
      </c>
      <c r="DG119">
        <v>1.32</v>
      </c>
      <c r="DH119">
        <v>295</v>
      </c>
      <c r="DI119">
        <v>741</v>
      </c>
      <c r="DJ119">
        <v>610</v>
      </c>
      <c r="DK119">
        <v>131</v>
      </c>
      <c r="DL119">
        <v>25</v>
      </c>
      <c r="DM119">
        <f t="shared" si="11"/>
        <v>1</v>
      </c>
      <c r="DN119">
        <f t="shared" si="12"/>
        <v>0</v>
      </c>
      <c r="DO119">
        <f t="shared" si="13"/>
        <v>0</v>
      </c>
      <c r="DP119">
        <f t="shared" si="14"/>
        <v>0</v>
      </c>
      <c r="DQ119">
        <f t="shared" si="15"/>
        <v>0</v>
      </c>
      <c r="DR119">
        <f t="shared" si="16"/>
        <v>1</v>
      </c>
      <c r="DS119">
        <f t="shared" si="17"/>
        <v>1</v>
      </c>
      <c r="DT119">
        <f t="shared" si="18"/>
        <v>0</v>
      </c>
      <c r="DU119">
        <f t="shared" si="19"/>
        <v>0</v>
      </c>
      <c r="DV119">
        <f t="shared" si="20"/>
        <v>0</v>
      </c>
      <c r="DW119">
        <f t="shared" si="21"/>
        <v>0</v>
      </c>
    </row>
    <row r="120" spans="1:127" x14ac:dyDescent="0.25">
      <c r="A120">
        <v>20118135027</v>
      </c>
      <c r="B120">
        <v>10005</v>
      </c>
      <c r="C120" t="s">
        <v>234</v>
      </c>
      <c r="D120">
        <v>4.1399999999999997</v>
      </c>
      <c r="E120">
        <v>20110828</v>
      </c>
      <c r="F120" t="s">
        <v>235</v>
      </c>
      <c r="G120" t="s">
        <v>431</v>
      </c>
      <c r="H120">
        <v>0</v>
      </c>
      <c r="I120" t="s">
        <v>161</v>
      </c>
      <c r="J120">
        <v>20</v>
      </c>
      <c r="K120" t="s">
        <v>68</v>
      </c>
      <c r="L120" t="s">
        <v>69</v>
      </c>
      <c r="M120" t="s">
        <v>11</v>
      </c>
      <c r="N120" t="s">
        <v>43</v>
      </c>
      <c r="O120" t="s">
        <v>44</v>
      </c>
      <c r="P120" t="s">
        <v>45</v>
      </c>
      <c r="Q120" t="s">
        <v>46</v>
      </c>
      <c r="R120" t="s">
        <v>47</v>
      </c>
      <c r="S120" t="s">
        <v>88</v>
      </c>
      <c r="T120" t="s">
        <v>889</v>
      </c>
      <c r="U120" t="s">
        <v>123</v>
      </c>
      <c r="V120" t="s">
        <v>76</v>
      </c>
      <c r="W120" t="s">
        <v>238</v>
      </c>
      <c r="X120">
        <v>43</v>
      </c>
      <c r="Y120" t="s">
        <v>52</v>
      </c>
      <c r="Z120" t="s">
        <v>85</v>
      </c>
      <c r="AA120" t="s">
        <v>54</v>
      </c>
      <c r="AB120" t="s">
        <v>11</v>
      </c>
      <c r="AC120" t="s">
        <v>86</v>
      </c>
      <c r="AD120" t="s">
        <v>111</v>
      </c>
      <c r="AE120" t="s">
        <v>47</v>
      </c>
      <c r="AF120" t="s">
        <v>98</v>
      </c>
      <c r="AG120" t="s">
        <v>73</v>
      </c>
      <c r="AH120">
        <v>15</v>
      </c>
      <c r="AI120" t="s">
        <v>60</v>
      </c>
      <c r="AJ120" t="s">
        <v>236</v>
      </c>
      <c r="AK120" t="s">
        <v>238</v>
      </c>
      <c r="AL120" t="s">
        <v>54</v>
      </c>
      <c r="AM120" t="s">
        <v>11</v>
      </c>
      <c r="AN120" t="s">
        <v>61</v>
      </c>
      <c r="AO120" t="s">
        <v>62</v>
      </c>
      <c r="AP120" t="s">
        <v>890</v>
      </c>
      <c r="AQ120" t="s">
        <v>63</v>
      </c>
      <c r="AR120">
        <v>0</v>
      </c>
      <c r="AS120">
        <v>0</v>
      </c>
      <c r="AT120">
        <v>1</v>
      </c>
      <c r="AU120">
        <v>0</v>
      </c>
      <c r="AV120" t="s">
        <v>11</v>
      </c>
      <c r="AW120">
        <v>12</v>
      </c>
      <c r="AX120" t="s">
        <v>64</v>
      </c>
      <c r="AY120">
        <v>1</v>
      </c>
      <c r="AZ120" t="s">
        <v>90</v>
      </c>
      <c r="BA120">
        <v>41.484856000000001</v>
      </c>
      <c r="BB120">
        <v>-81.746492000000003</v>
      </c>
      <c r="BC120">
        <v>2011</v>
      </c>
      <c r="BD120">
        <v>8</v>
      </c>
      <c r="BE120">
        <v>11145</v>
      </c>
      <c r="BF120">
        <v>61</v>
      </c>
      <c r="BG120">
        <v>390351012001</v>
      </c>
      <c r="BH120">
        <v>1592</v>
      </c>
      <c r="BI120">
        <v>949879</v>
      </c>
      <c r="BJ120">
        <v>1304</v>
      </c>
      <c r="BK120">
        <v>639</v>
      </c>
      <c r="BL120">
        <v>665</v>
      </c>
      <c r="BM120">
        <v>32.1</v>
      </c>
      <c r="BN120">
        <v>174</v>
      </c>
      <c r="BO120">
        <v>64</v>
      </c>
      <c r="BP120">
        <v>62</v>
      </c>
      <c r="BQ120">
        <v>49</v>
      </c>
      <c r="BR120">
        <v>0</v>
      </c>
      <c r="BS120">
        <v>3</v>
      </c>
      <c r="BT120">
        <v>15</v>
      </c>
      <c r="BU120">
        <v>22</v>
      </c>
      <c r="BV120">
        <v>91</v>
      </c>
      <c r="BW120">
        <v>342</v>
      </c>
      <c r="BX120">
        <v>26</v>
      </c>
      <c r="BY120">
        <v>61</v>
      </c>
      <c r="BZ120">
        <v>51</v>
      </c>
      <c r="CA120">
        <v>93</v>
      </c>
      <c r="CB120">
        <v>48</v>
      </c>
      <c r="CC120">
        <v>47</v>
      </c>
      <c r="CD120">
        <v>53</v>
      </c>
      <c r="CE120">
        <v>8</v>
      </c>
      <c r="CF120">
        <v>15</v>
      </c>
      <c r="CG120">
        <v>24</v>
      </c>
      <c r="CH120">
        <v>44</v>
      </c>
      <c r="CI120">
        <v>6</v>
      </c>
      <c r="CJ120">
        <v>6</v>
      </c>
      <c r="CK120">
        <v>349</v>
      </c>
      <c r="CL120">
        <v>103</v>
      </c>
      <c r="CM120">
        <v>193</v>
      </c>
      <c r="CN120">
        <v>1028</v>
      </c>
      <c r="CO120">
        <v>0</v>
      </c>
      <c r="CP120">
        <v>0</v>
      </c>
      <c r="CQ120">
        <v>0</v>
      </c>
      <c r="CR120">
        <v>52</v>
      </c>
      <c r="CS120">
        <v>31</v>
      </c>
      <c r="CT120">
        <v>249</v>
      </c>
      <c r="CU120">
        <v>915</v>
      </c>
      <c r="CV120">
        <v>156</v>
      </c>
      <c r="CW120">
        <v>201</v>
      </c>
      <c r="CX120">
        <v>69</v>
      </c>
      <c r="CY120">
        <v>57</v>
      </c>
      <c r="CZ120">
        <v>120</v>
      </c>
      <c r="DA120">
        <v>48</v>
      </c>
      <c r="DB120">
        <v>133</v>
      </c>
      <c r="DC120">
        <v>96</v>
      </c>
      <c r="DD120">
        <v>18</v>
      </c>
      <c r="DE120">
        <v>17</v>
      </c>
      <c r="DF120">
        <v>21276</v>
      </c>
      <c r="DG120">
        <v>1.93</v>
      </c>
      <c r="DH120">
        <v>241</v>
      </c>
      <c r="DI120">
        <v>828</v>
      </c>
      <c r="DJ120">
        <v>676</v>
      </c>
      <c r="DK120">
        <v>152</v>
      </c>
      <c r="DL120">
        <v>213</v>
      </c>
      <c r="DM120">
        <f t="shared" si="11"/>
        <v>1</v>
      </c>
      <c r="DN120">
        <f t="shared" si="12"/>
        <v>0</v>
      </c>
      <c r="DO120">
        <f t="shared" si="13"/>
        <v>0</v>
      </c>
      <c r="DP120">
        <f t="shared" si="14"/>
        <v>0</v>
      </c>
      <c r="DQ120">
        <f t="shared" si="15"/>
        <v>0</v>
      </c>
      <c r="DR120">
        <f t="shared" si="16"/>
        <v>1</v>
      </c>
      <c r="DS120">
        <f t="shared" si="17"/>
        <v>1</v>
      </c>
      <c r="DT120">
        <f t="shared" si="18"/>
        <v>0</v>
      </c>
      <c r="DU120">
        <f t="shared" si="19"/>
        <v>0</v>
      </c>
      <c r="DV120">
        <f t="shared" si="20"/>
        <v>0</v>
      </c>
      <c r="DW120">
        <f t="shared" si="21"/>
        <v>0</v>
      </c>
    </row>
    <row r="121" spans="1:127" x14ac:dyDescent="0.25">
      <c r="A121">
        <v>20118135263</v>
      </c>
      <c r="B121">
        <v>9970</v>
      </c>
      <c r="C121" t="s">
        <v>127</v>
      </c>
      <c r="D121">
        <v>15.1</v>
      </c>
      <c r="E121">
        <v>20110827</v>
      </c>
      <c r="F121" t="s">
        <v>128</v>
      </c>
      <c r="G121" t="s">
        <v>250</v>
      </c>
      <c r="H121">
        <v>0</v>
      </c>
      <c r="I121" t="s">
        <v>102</v>
      </c>
      <c r="J121">
        <v>11</v>
      </c>
      <c r="K121" t="s">
        <v>41</v>
      </c>
      <c r="L121" t="s">
        <v>69</v>
      </c>
      <c r="M121" t="s">
        <v>11</v>
      </c>
      <c r="N121" t="s">
        <v>70</v>
      </c>
      <c r="O121" t="s">
        <v>71</v>
      </c>
      <c r="P121" t="s">
        <v>45</v>
      </c>
      <c r="Q121" t="s">
        <v>46</v>
      </c>
      <c r="R121" t="s">
        <v>95</v>
      </c>
      <c r="S121" t="s">
        <v>96</v>
      </c>
      <c r="T121" t="s">
        <v>891</v>
      </c>
      <c r="U121" t="s">
        <v>89</v>
      </c>
      <c r="V121" t="s">
        <v>50</v>
      </c>
      <c r="W121" t="s">
        <v>77</v>
      </c>
      <c r="X121">
        <v>36</v>
      </c>
      <c r="Y121" t="s">
        <v>52</v>
      </c>
      <c r="Z121" t="s">
        <v>85</v>
      </c>
      <c r="AA121" t="s">
        <v>54</v>
      </c>
      <c r="AB121" t="s">
        <v>11</v>
      </c>
      <c r="AC121" t="s">
        <v>86</v>
      </c>
      <c r="AD121" t="s">
        <v>56</v>
      </c>
      <c r="AE121" t="s">
        <v>57</v>
      </c>
      <c r="AF121" t="s">
        <v>98</v>
      </c>
      <c r="AG121" t="s">
        <v>73</v>
      </c>
      <c r="AH121">
        <v>17</v>
      </c>
      <c r="AI121" t="s">
        <v>60</v>
      </c>
      <c r="AJ121" t="s">
        <v>77</v>
      </c>
      <c r="AK121" t="s">
        <v>76</v>
      </c>
      <c r="AL121" t="s">
        <v>54</v>
      </c>
      <c r="AM121" t="s">
        <v>11</v>
      </c>
      <c r="AN121" t="s">
        <v>61</v>
      </c>
      <c r="AO121" t="s">
        <v>62</v>
      </c>
      <c r="AP121" t="s">
        <v>892</v>
      </c>
      <c r="AQ121" t="s">
        <v>63</v>
      </c>
      <c r="AR121">
        <v>0</v>
      </c>
      <c r="AS121">
        <v>0</v>
      </c>
      <c r="AT121">
        <v>0</v>
      </c>
      <c r="AU121">
        <v>0</v>
      </c>
      <c r="AV121" t="s">
        <v>11</v>
      </c>
      <c r="AW121">
        <v>12</v>
      </c>
      <c r="AX121" t="s">
        <v>64</v>
      </c>
      <c r="AY121">
        <v>1</v>
      </c>
      <c r="AZ121" t="s">
        <v>90</v>
      </c>
      <c r="BA121">
        <v>41.480319000000001</v>
      </c>
      <c r="BB121">
        <v>-81.713470999999899</v>
      </c>
      <c r="BC121">
        <v>2011</v>
      </c>
      <c r="BD121">
        <v>8</v>
      </c>
      <c r="BE121">
        <v>11150</v>
      </c>
      <c r="BF121">
        <v>108</v>
      </c>
      <c r="BG121">
        <v>390351038002</v>
      </c>
      <c r="BH121">
        <v>1951</v>
      </c>
      <c r="BI121">
        <v>363218</v>
      </c>
      <c r="BJ121">
        <v>907</v>
      </c>
      <c r="BK121">
        <v>409</v>
      </c>
      <c r="BL121">
        <v>498</v>
      </c>
      <c r="BM121">
        <v>36.6</v>
      </c>
      <c r="BN121">
        <v>22</v>
      </c>
      <c r="BO121">
        <v>18</v>
      </c>
      <c r="BP121">
        <v>40</v>
      </c>
      <c r="BQ121">
        <v>84</v>
      </c>
      <c r="BR121">
        <v>49</v>
      </c>
      <c r="BS121">
        <v>19</v>
      </c>
      <c r="BT121">
        <v>9</v>
      </c>
      <c r="BU121">
        <v>36</v>
      </c>
      <c r="BV121">
        <v>49</v>
      </c>
      <c r="BW121">
        <v>80</v>
      </c>
      <c r="BX121">
        <v>120</v>
      </c>
      <c r="BY121">
        <v>101</v>
      </c>
      <c r="BZ121">
        <v>46</v>
      </c>
      <c r="CA121">
        <v>89</v>
      </c>
      <c r="CB121">
        <v>90</v>
      </c>
      <c r="CC121">
        <v>14</v>
      </c>
      <c r="CD121">
        <v>3</v>
      </c>
      <c r="CE121">
        <v>0</v>
      </c>
      <c r="CF121">
        <v>13</v>
      </c>
      <c r="CG121">
        <v>9</v>
      </c>
      <c r="CH121">
        <v>14</v>
      </c>
      <c r="CI121">
        <v>0</v>
      </c>
      <c r="CJ121">
        <v>2</v>
      </c>
      <c r="CK121">
        <v>164</v>
      </c>
      <c r="CL121">
        <v>38</v>
      </c>
      <c r="CM121">
        <v>58</v>
      </c>
      <c r="CN121">
        <v>839</v>
      </c>
      <c r="CO121">
        <v>0</v>
      </c>
      <c r="CP121">
        <v>0</v>
      </c>
      <c r="CQ121">
        <v>0</v>
      </c>
      <c r="CR121">
        <v>0</v>
      </c>
      <c r="CS121">
        <v>10</v>
      </c>
      <c r="CT121">
        <v>45</v>
      </c>
      <c r="CU121">
        <v>630</v>
      </c>
      <c r="CV121">
        <v>155</v>
      </c>
      <c r="CW121">
        <v>97</v>
      </c>
      <c r="CX121">
        <v>140</v>
      </c>
      <c r="CY121">
        <v>16</v>
      </c>
      <c r="CZ121">
        <v>72</v>
      </c>
      <c r="DA121">
        <v>9</v>
      </c>
      <c r="DB121">
        <v>82</v>
      </c>
      <c r="DC121">
        <v>49</v>
      </c>
      <c r="DD121">
        <v>10</v>
      </c>
      <c r="DE121">
        <v>0</v>
      </c>
      <c r="DF121">
        <v>28182</v>
      </c>
      <c r="DG121">
        <v>2.2200000000000002</v>
      </c>
      <c r="DH121">
        <v>60</v>
      </c>
      <c r="DI121">
        <v>562</v>
      </c>
      <c r="DJ121">
        <v>408</v>
      </c>
      <c r="DK121">
        <v>154</v>
      </c>
      <c r="DL121">
        <v>231</v>
      </c>
      <c r="DM121">
        <f t="shared" si="11"/>
        <v>1</v>
      </c>
      <c r="DN121">
        <f t="shared" si="12"/>
        <v>0</v>
      </c>
      <c r="DO121">
        <f t="shared" si="13"/>
        <v>0</v>
      </c>
      <c r="DP121">
        <f t="shared" si="14"/>
        <v>0</v>
      </c>
      <c r="DQ121">
        <f t="shared" si="15"/>
        <v>0</v>
      </c>
      <c r="DR121">
        <f t="shared" si="16"/>
        <v>1</v>
      </c>
      <c r="DS121">
        <f t="shared" si="17"/>
        <v>1</v>
      </c>
      <c r="DT121">
        <f t="shared" si="18"/>
        <v>0</v>
      </c>
      <c r="DU121">
        <f t="shared" si="19"/>
        <v>0</v>
      </c>
      <c r="DV121">
        <f t="shared" si="20"/>
        <v>0</v>
      </c>
      <c r="DW121">
        <f t="shared" si="21"/>
        <v>0</v>
      </c>
    </row>
    <row r="122" spans="1:127" x14ac:dyDescent="0.25">
      <c r="A122">
        <v>20118135297</v>
      </c>
      <c r="B122">
        <v>9989</v>
      </c>
      <c r="C122" t="s">
        <v>893</v>
      </c>
      <c r="D122">
        <v>16.7899999999999</v>
      </c>
      <c r="E122">
        <v>20110820</v>
      </c>
      <c r="F122" t="s">
        <v>894</v>
      </c>
      <c r="G122" t="s">
        <v>202</v>
      </c>
      <c r="H122">
        <v>0</v>
      </c>
      <c r="I122" t="s">
        <v>102</v>
      </c>
      <c r="J122">
        <v>13</v>
      </c>
      <c r="K122" t="s">
        <v>41</v>
      </c>
      <c r="L122" t="s">
        <v>69</v>
      </c>
      <c r="M122" t="s">
        <v>11</v>
      </c>
      <c r="N122" t="s">
        <v>43</v>
      </c>
      <c r="O122" t="s">
        <v>44</v>
      </c>
      <c r="P122" t="s">
        <v>45</v>
      </c>
      <c r="Q122" t="s">
        <v>46</v>
      </c>
      <c r="R122" t="s">
        <v>106</v>
      </c>
      <c r="S122" t="s">
        <v>84</v>
      </c>
      <c r="T122" t="s">
        <v>895</v>
      </c>
      <c r="U122" t="s">
        <v>73</v>
      </c>
      <c r="V122" t="s">
        <v>50</v>
      </c>
      <c r="W122" t="s">
        <v>51</v>
      </c>
      <c r="X122">
        <v>14</v>
      </c>
      <c r="Y122" t="s">
        <v>60</v>
      </c>
      <c r="Z122" t="s">
        <v>85</v>
      </c>
      <c r="AA122" t="s">
        <v>54</v>
      </c>
      <c r="AB122" t="s">
        <v>11</v>
      </c>
      <c r="AC122" t="s">
        <v>86</v>
      </c>
      <c r="AD122" t="s">
        <v>56</v>
      </c>
      <c r="AE122" t="s">
        <v>54</v>
      </c>
      <c r="AF122" t="s">
        <v>48</v>
      </c>
      <c r="AG122" t="s">
        <v>129</v>
      </c>
      <c r="AH122">
        <v>47</v>
      </c>
      <c r="AI122" t="s">
        <v>52</v>
      </c>
      <c r="AJ122" t="s">
        <v>76</v>
      </c>
      <c r="AK122" t="s">
        <v>77</v>
      </c>
      <c r="AL122" t="s">
        <v>54</v>
      </c>
      <c r="AM122" t="s">
        <v>11</v>
      </c>
      <c r="AN122" t="s">
        <v>61</v>
      </c>
      <c r="AO122" t="s">
        <v>62</v>
      </c>
      <c r="AP122" t="s">
        <v>896</v>
      </c>
      <c r="AQ122" t="s">
        <v>63</v>
      </c>
      <c r="AR122">
        <v>0</v>
      </c>
      <c r="AS122">
        <v>0</v>
      </c>
      <c r="AT122">
        <v>0</v>
      </c>
      <c r="AU122">
        <v>1</v>
      </c>
      <c r="AV122" t="s">
        <v>11</v>
      </c>
      <c r="AW122">
        <v>12</v>
      </c>
      <c r="AX122" t="s">
        <v>64</v>
      </c>
      <c r="AY122">
        <v>1</v>
      </c>
      <c r="AZ122" t="s">
        <v>90</v>
      </c>
      <c r="BA122">
        <v>41.455406000000004</v>
      </c>
      <c r="BB122">
        <v>-81.714640000000003</v>
      </c>
      <c r="BC122">
        <v>2011</v>
      </c>
      <c r="BD122">
        <v>8</v>
      </c>
      <c r="BE122">
        <v>11155</v>
      </c>
      <c r="BF122">
        <v>130</v>
      </c>
      <c r="BG122">
        <v>390351053002</v>
      </c>
      <c r="BH122">
        <v>1839</v>
      </c>
      <c r="BI122">
        <v>201829</v>
      </c>
      <c r="BJ122">
        <v>737</v>
      </c>
      <c r="BK122">
        <v>310</v>
      </c>
      <c r="BL122">
        <v>427</v>
      </c>
      <c r="BM122">
        <v>33.5</v>
      </c>
      <c r="BN122">
        <v>91</v>
      </c>
      <c r="BO122">
        <v>135</v>
      </c>
      <c r="BP122">
        <v>22</v>
      </c>
      <c r="BQ122">
        <v>31</v>
      </c>
      <c r="BR122">
        <v>0</v>
      </c>
      <c r="BS122">
        <v>11</v>
      </c>
      <c r="BT122">
        <v>0</v>
      </c>
      <c r="BU122">
        <v>23</v>
      </c>
      <c r="BV122">
        <v>30</v>
      </c>
      <c r="BW122">
        <v>40</v>
      </c>
      <c r="BX122">
        <v>51</v>
      </c>
      <c r="BY122">
        <v>91</v>
      </c>
      <c r="BZ122">
        <v>66</v>
      </c>
      <c r="CA122">
        <v>70</v>
      </c>
      <c r="CB122">
        <v>30</v>
      </c>
      <c r="CC122">
        <v>13</v>
      </c>
      <c r="CD122">
        <v>8</v>
      </c>
      <c r="CE122">
        <v>0</v>
      </c>
      <c r="CF122">
        <v>8</v>
      </c>
      <c r="CG122">
        <v>0</v>
      </c>
      <c r="CH122">
        <v>7</v>
      </c>
      <c r="CI122">
        <v>0</v>
      </c>
      <c r="CJ122">
        <v>10</v>
      </c>
      <c r="CK122">
        <v>279</v>
      </c>
      <c r="CL122">
        <v>25</v>
      </c>
      <c r="CM122">
        <v>92</v>
      </c>
      <c r="CN122">
        <v>400</v>
      </c>
      <c r="CO122">
        <v>0</v>
      </c>
      <c r="CP122">
        <v>0</v>
      </c>
      <c r="CQ122">
        <v>0</v>
      </c>
      <c r="CR122">
        <v>158</v>
      </c>
      <c r="CS122">
        <v>87</v>
      </c>
      <c r="CT122">
        <v>441</v>
      </c>
      <c r="CU122">
        <v>424</v>
      </c>
      <c r="CV122">
        <v>219</v>
      </c>
      <c r="CW122">
        <v>74</v>
      </c>
      <c r="CX122">
        <v>52</v>
      </c>
      <c r="CY122">
        <v>11</v>
      </c>
      <c r="CZ122">
        <v>44</v>
      </c>
      <c r="DA122">
        <v>13</v>
      </c>
      <c r="DB122">
        <v>0</v>
      </c>
      <c r="DC122">
        <v>11</v>
      </c>
      <c r="DD122">
        <v>0</v>
      </c>
      <c r="DE122">
        <v>0</v>
      </c>
      <c r="DF122">
        <v>9974</v>
      </c>
      <c r="DG122">
        <v>2.61</v>
      </c>
      <c r="DH122">
        <v>81</v>
      </c>
      <c r="DI122">
        <v>385</v>
      </c>
      <c r="DJ122">
        <v>282</v>
      </c>
      <c r="DK122">
        <v>103</v>
      </c>
      <c r="DL122">
        <v>76</v>
      </c>
      <c r="DM122">
        <f t="shared" si="11"/>
        <v>1</v>
      </c>
      <c r="DN122">
        <f t="shared" si="12"/>
        <v>0</v>
      </c>
      <c r="DO122">
        <f t="shared" si="13"/>
        <v>0</v>
      </c>
      <c r="DP122">
        <f t="shared" si="14"/>
        <v>0</v>
      </c>
      <c r="DQ122">
        <f t="shared" si="15"/>
        <v>0</v>
      </c>
      <c r="DR122">
        <f t="shared" si="16"/>
        <v>1</v>
      </c>
      <c r="DS122">
        <f t="shared" si="17"/>
        <v>1</v>
      </c>
      <c r="DT122">
        <f t="shared" si="18"/>
        <v>0</v>
      </c>
      <c r="DU122">
        <f t="shared" si="19"/>
        <v>0</v>
      </c>
      <c r="DV122">
        <f t="shared" si="20"/>
        <v>0</v>
      </c>
      <c r="DW122">
        <f t="shared" si="21"/>
        <v>0</v>
      </c>
    </row>
    <row r="123" spans="1:127" x14ac:dyDescent="0.25">
      <c r="A123">
        <v>20118136953</v>
      </c>
      <c r="B123">
        <v>10705</v>
      </c>
      <c r="C123" t="s">
        <v>172</v>
      </c>
      <c r="D123">
        <v>0.64</v>
      </c>
      <c r="E123">
        <v>20110914</v>
      </c>
      <c r="F123" t="s">
        <v>173</v>
      </c>
      <c r="G123" t="s">
        <v>147</v>
      </c>
      <c r="H123">
        <v>0</v>
      </c>
      <c r="I123" t="s">
        <v>82</v>
      </c>
      <c r="J123">
        <v>12</v>
      </c>
      <c r="K123" t="s">
        <v>41</v>
      </c>
      <c r="L123" t="s">
        <v>69</v>
      </c>
      <c r="M123" t="s">
        <v>11</v>
      </c>
      <c r="N123" t="s">
        <v>70</v>
      </c>
      <c r="O123" t="s">
        <v>71</v>
      </c>
      <c r="P123" t="s">
        <v>45</v>
      </c>
      <c r="Q123" t="s">
        <v>94</v>
      </c>
      <c r="R123" t="s">
        <v>179</v>
      </c>
      <c r="S123" t="s">
        <v>48</v>
      </c>
      <c r="T123" t="s">
        <v>897</v>
      </c>
      <c r="U123" t="s">
        <v>136</v>
      </c>
      <c r="V123" t="s">
        <v>76</v>
      </c>
      <c r="W123" t="s">
        <v>77</v>
      </c>
      <c r="X123">
        <v>55</v>
      </c>
      <c r="Y123" t="s">
        <v>52</v>
      </c>
      <c r="Z123" t="s">
        <v>85</v>
      </c>
      <c r="AA123" t="s">
        <v>54</v>
      </c>
      <c r="AB123" t="s">
        <v>11</v>
      </c>
      <c r="AC123" t="s">
        <v>86</v>
      </c>
      <c r="AD123" t="s">
        <v>232</v>
      </c>
      <c r="AE123" t="s">
        <v>57</v>
      </c>
      <c r="AF123" t="s">
        <v>47</v>
      </c>
      <c r="AG123" t="s">
        <v>73</v>
      </c>
      <c r="AH123">
        <v>29</v>
      </c>
      <c r="AI123" t="s">
        <v>60</v>
      </c>
      <c r="AJ123" t="s">
        <v>76</v>
      </c>
      <c r="AK123" t="s">
        <v>77</v>
      </c>
      <c r="AL123" t="s">
        <v>54</v>
      </c>
      <c r="AM123" t="s">
        <v>11</v>
      </c>
      <c r="AN123" t="s">
        <v>252</v>
      </c>
      <c r="AO123" t="s">
        <v>62</v>
      </c>
      <c r="AP123" t="s">
        <v>898</v>
      </c>
      <c r="AQ123" t="s">
        <v>63</v>
      </c>
      <c r="AR123">
        <v>0</v>
      </c>
      <c r="AS123">
        <v>0</v>
      </c>
      <c r="AT123">
        <v>0</v>
      </c>
      <c r="AU123">
        <v>0</v>
      </c>
      <c r="AV123" t="s">
        <v>11</v>
      </c>
      <c r="AW123">
        <v>12</v>
      </c>
      <c r="AX123" t="s">
        <v>64</v>
      </c>
      <c r="AY123">
        <v>1</v>
      </c>
      <c r="AZ123" t="s">
        <v>90</v>
      </c>
      <c r="BA123">
        <v>41.503022999999899</v>
      </c>
      <c r="BB123">
        <v>-81.691761</v>
      </c>
      <c r="BC123">
        <v>2011</v>
      </c>
      <c r="BD123">
        <v>9</v>
      </c>
      <c r="BE123">
        <v>11193</v>
      </c>
      <c r="BF123">
        <v>162</v>
      </c>
      <c r="BG123">
        <v>390351077011</v>
      </c>
      <c r="BH123">
        <v>2142</v>
      </c>
      <c r="BI123">
        <v>1770609</v>
      </c>
      <c r="BJ123">
        <v>1377</v>
      </c>
      <c r="BK123">
        <v>688</v>
      </c>
      <c r="BL123">
        <v>689</v>
      </c>
      <c r="BM123">
        <v>31.1999999999999</v>
      </c>
      <c r="BN123">
        <v>19</v>
      </c>
      <c r="BO123">
        <v>0</v>
      </c>
      <c r="BP123">
        <v>0</v>
      </c>
      <c r="BQ123">
        <v>0</v>
      </c>
      <c r="BR123">
        <v>35</v>
      </c>
      <c r="BS123">
        <v>50</v>
      </c>
      <c r="BT123">
        <v>14</v>
      </c>
      <c r="BU123">
        <v>173</v>
      </c>
      <c r="BV123">
        <v>326</v>
      </c>
      <c r="BW123">
        <v>228</v>
      </c>
      <c r="BX123">
        <v>82</v>
      </c>
      <c r="BY123">
        <v>93</v>
      </c>
      <c r="BZ123">
        <v>60</v>
      </c>
      <c r="CA123">
        <v>93</v>
      </c>
      <c r="CB123">
        <v>168</v>
      </c>
      <c r="CC123">
        <v>7</v>
      </c>
      <c r="CD123">
        <v>19</v>
      </c>
      <c r="CE123">
        <v>10</v>
      </c>
      <c r="CF123">
        <v>0</v>
      </c>
      <c r="CG123">
        <v>0</v>
      </c>
      <c r="CH123">
        <v>0</v>
      </c>
      <c r="CI123">
        <v>0</v>
      </c>
      <c r="CJ123">
        <v>0</v>
      </c>
      <c r="CK123">
        <v>19</v>
      </c>
      <c r="CL123">
        <v>10</v>
      </c>
      <c r="CM123">
        <v>358</v>
      </c>
      <c r="CN123">
        <v>871</v>
      </c>
      <c r="CO123">
        <v>30</v>
      </c>
      <c r="CP123">
        <v>62</v>
      </c>
      <c r="CQ123">
        <v>0</v>
      </c>
      <c r="CR123">
        <v>19</v>
      </c>
      <c r="CS123">
        <v>37</v>
      </c>
      <c r="CT123">
        <v>22</v>
      </c>
      <c r="CU123">
        <v>1086</v>
      </c>
      <c r="CV123">
        <v>130</v>
      </c>
      <c r="CW123">
        <v>154</v>
      </c>
      <c r="CX123">
        <v>40</v>
      </c>
      <c r="CY123">
        <v>40</v>
      </c>
      <c r="CZ123">
        <v>101</v>
      </c>
      <c r="DA123">
        <v>0</v>
      </c>
      <c r="DB123">
        <v>310</v>
      </c>
      <c r="DC123">
        <v>152</v>
      </c>
      <c r="DD123">
        <v>140</v>
      </c>
      <c r="DE123">
        <v>19</v>
      </c>
      <c r="DF123">
        <v>36786</v>
      </c>
      <c r="DG123">
        <v>1.54</v>
      </c>
      <c r="DH123">
        <v>353</v>
      </c>
      <c r="DI123">
        <v>990</v>
      </c>
      <c r="DJ123">
        <v>896</v>
      </c>
      <c r="DK123">
        <v>94</v>
      </c>
      <c r="DL123">
        <v>55</v>
      </c>
      <c r="DM123">
        <f t="shared" si="11"/>
        <v>1</v>
      </c>
      <c r="DN123">
        <f t="shared" si="12"/>
        <v>0</v>
      </c>
      <c r="DO123">
        <f t="shared" si="13"/>
        <v>0</v>
      </c>
      <c r="DP123">
        <f t="shared" si="14"/>
        <v>0</v>
      </c>
      <c r="DQ123">
        <f t="shared" si="15"/>
        <v>0</v>
      </c>
      <c r="DR123">
        <f t="shared" si="16"/>
        <v>1</v>
      </c>
      <c r="DS123">
        <f t="shared" si="17"/>
        <v>1</v>
      </c>
      <c r="DT123">
        <f t="shared" si="18"/>
        <v>0</v>
      </c>
      <c r="DU123">
        <f t="shared" si="19"/>
        <v>0</v>
      </c>
      <c r="DV123">
        <f t="shared" si="20"/>
        <v>0</v>
      </c>
      <c r="DW123">
        <f t="shared" si="21"/>
        <v>0</v>
      </c>
    </row>
    <row r="124" spans="1:127" x14ac:dyDescent="0.25">
      <c r="A124">
        <v>20118137037</v>
      </c>
      <c r="B124">
        <v>9788</v>
      </c>
      <c r="C124" t="s">
        <v>184</v>
      </c>
      <c r="D124">
        <v>18.079999999999899</v>
      </c>
      <c r="E124">
        <v>20110713</v>
      </c>
      <c r="F124" t="s">
        <v>133</v>
      </c>
      <c r="G124" t="s">
        <v>253</v>
      </c>
      <c r="H124">
        <v>0</v>
      </c>
      <c r="I124" t="s">
        <v>82</v>
      </c>
      <c r="J124">
        <v>17</v>
      </c>
      <c r="K124" t="s">
        <v>41</v>
      </c>
      <c r="L124" t="s">
        <v>69</v>
      </c>
      <c r="M124" t="s">
        <v>11</v>
      </c>
      <c r="N124" t="s">
        <v>43</v>
      </c>
      <c r="O124" t="s">
        <v>71</v>
      </c>
      <c r="P124" t="s">
        <v>45</v>
      </c>
      <c r="Q124" t="s">
        <v>94</v>
      </c>
      <c r="R124" t="s">
        <v>87</v>
      </c>
      <c r="S124" t="s">
        <v>88</v>
      </c>
      <c r="T124" t="s">
        <v>899</v>
      </c>
      <c r="U124" t="s">
        <v>49</v>
      </c>
      <c r="V124" t="s">
        <v>77</v>
      </c>
      <c r="W124" t="s">
        <v>51</v>
      </c>
      <c r="X124">
        <v>0</v>
      </c>
      <c r="Y124" t="s">
        <v>11</v>
      </c>
      <c r="Z124" t="s">
        <v>85</v>
      </c>
      <c r="AA124">
        <v>0</v>
      </c>
      <c r="AB124" t="s">
        <v>11</v>
      </c>
      <c r="AC124" t="s">
        <v>86</v>
      </c>
      <c r="AD124" t="s">
        <v>56</v>
      </c>
      <c r="AE124" t="s">
        <v>47</v>
      </c>
      <c r="AF124" t="s">
        <v>122</v>
      </c>
      <c r="AG124" t="s">
        <v>73</v>
      </c>
      <c r="AH124">
        <v>23</v>
      </c>
      <c r="AI124" t="s">
        <v>11</v>
      </c>
      <c r="AJ124" t="s">
        <v>76</v>
      </c>
      <c r="AK124" t="s">
        <v>77</v>
      </c>
      <c r="AL124" t="s">
        <v>54</v>
      </c>
      <c r="AM124" t="s">
        <v>11</v>
      </c>
      <c r="AN124" t="s">
        <v>61</v>
      </c>
      <c r="AO124" t="s">
        <v>62</v>
      </c>
      <c r="AP124" t="s">
        <v>900</v>
      </c>
      <c r="AQ124" t="s">
        <v>63</v>
      </c>
      <c r="AR124">
        <v>0</v>
      </c>
      <c r="AS124">
        <v>0</v>
      </c>
      <c r="AT124">
        <v>1</v>
      </c>
      <c r="AU124">
        <v>0</v>
      </c>
      <c r="AV124" t="s">
        <v>11</v>
      </c>
      <c r="AW124">
        <v>12</v>
      </c>
      <c r="AX124" t="s">
        <v>64</v>
      </c>
      <c r="AY124">
        <v>1</v>
      </c>
      <c r="AZ124" t="s">
        <v>90</v>
      </c>
      <c r="BA124">
        <v>41.500692000000001</v>
      </c>
      <c r="BB124">
        <v>-81.682952999999898</v>
      </c>
      <c r="BC124">
        <v>2011</v>
      </c>
      <c r="BD124">
        <v>7</v>
      </c>
      <c r="BE124">
        <v>11205</v>
      </c>
      <c r="BF124">
        <v>162</v>
      </c>
      <c r="BG124">
        <v>390351077011</v>
      </c>
      <c r="BH124">
        <v>2142</v>
      </c>
      <c r="BI124">
        <v>1770609</v>
      </c>
      <c r="BJ124">
        <v>1377</v>
      </c>
      <c r="BK124">
        <v>688</v>
      </c>
      <c r="BL124">
        <v>689</v>
      </c>
      <c r="BM124">
        <v>31.1999999999999</v>
      </c>
      <c r="BN124">
        <v>19</v>
      </c>
      <c r="BO124">
        <v>0</v>
      </c>
      <c r="BP124">
        <v>0</v>
      </c>
      <c r="BQ124">
        <v>0</v>
      </c>
      <c r="BR124">
        <v>35</v>
      </c>
      <c r="BS124">
        <v>50</v>
      </c>
      <c r="BT124">
        <v>14</v>
      </c>
      <c r="BU124">
        <v>173</v>
      </c>
      <c r="BV124">
        <v>326</v>
      </c>
      <c r="BW124">
        <v>228</v>
      </c>
      <c r="BX124">
        <v>82</v>
      </c>
      <c r="BY124">
        <v>93</v>
      </c>
      <c r="BZ124">
        <v>60</v>
      </c>
      <c r="CA124">
        <v>93</v>
      </c>
      <c r="CB124">
        <v>168</v>
      </c>
      <c r="CC124">
        <v>7</v>
      </c>
      <c r="CD124">
        <v>19</v>
      </c>
      <c r="CE124">
        <v>10</v>
      </c>
      <c r="CF124">
        <v>0</v>
      </c>
      <c r="CG124">
        <v>0</v>
      </c>
      <c r="CH124">
        <v>0</v>
      </c>
      <c r="CI124">
        <v>0</v>
      </c>
      <c r="CJ124">
        <v>0</v>
      </c>
      <c r="CK124">
        <v>19</v>
      </c>
      <c r="CL124">
        <v>10</v>
      </c>
      <c r="CM124">
        <v>358</v>
      </c>
      <c r="CN124">
        <v>871</v>
      </c>
      <c r="CO124">
        <v>30</v>
      </c>
      <c r="CP124">
        <v>62</v>
      </c>
      <c r="CQ124">
        <v>0</v>
      </c>
      <c r="CR124">
        <v>19</v>
      </c>
      <c r="CS124">
        <v>37</v>
      </c>
      <c r="CT124">
        <v>22</v>
      </c>
      <c r="CU124">
        <v>1086</v>
      </c>
      <c r="CV124">
        <v>130</v>
      </c>
      <c r="CW124">
        <v>154</v>
      </c>
      <c r="CX124">
        <v>40</v>
      </c>
      <c r="CY124">
        <v>40</v>
      </c>
      <c r="CZ124">
        <v>101</v>
      </c>
      <c r="DA124">
        <v>0</v>
      </c>
      <c r="DB124">
        <v>310</v>
      </c>
      <c r="DC124">
        <v>152</v>
      </c>
      <c r="DD124">
        <v>140</v>
      </c>
      <c r="DE124">
        <v>19</v>
      </c>
      <c r="DF124">
        <v>36786</v>
      </c>
      <c r="DG124">
        <v>1.54</v>
      </c>
      <c r="DH124">
        <v>353</v>
      </c>
      <c r="DI124">
        <v>990</v>
      </c>
      <c r="DJ124">
        <v>896</v>
      </c>
      <c r="DK124">
        <v>94</v>
      </c>
      <c r="DL124">
        <v>55</v>
      </c>
      <c r="DM124">
        <f t="shared" si="11"/>
        <v>1</v>
      </c>
      <c r="DN124">
        <f t="shared" si="12"/>
        <v>0</v>
      </c>
      <c r="DO124">
        <f t="shared" si="13"/>
        <v>0</v>
      </c>
      <c r="DP124">
        <f t="shared" si="14"/>
        <v>0</v>
      </c>
      <c r="DQ124">
        <f t="shared" si="15"/>
        <v>0</v>
      </c>
      <c r="DR124">
        <f t="shared" si="16"/>
        <v>1</v>
      </c>
      <c r="DS124">
        <f t="shared" si="17"/>
        <v>1</v>
      </c>
      <c r="DT124">
        <f t="shared" si="18"/>
        <v>0</v>
      </c>
      <c r="DU124">
        <f t="shared" si="19"/>
        <v>0</v>
      </c>
      <c r="DV124">
        <f t="shared" si="20"/>
        <v>0</v>
      </c>
      <c r="DW124">
        <f t="shared" si="21"/>
        <v>0</v>
      </c>
    </row>
    <row r="125" spans="1:127" x14ac:dyDescent="0.25">
      <c r="A125">
        <v>20118137156</v>
      </c>
      <c r="B125">
        <v>10530</v>
      </c>
      <c r="C125" t="s">
        <v>410</v>
      </c>
      <c r="D125">
        <v>0.6</v>
      </c>
      <c r="E125">
        <v>20110909</v>
      </c>
      <c r="F125" t="s">
        <v>295</v>
      </c>
      <c r="G125" t="s">
        <v>207</v>
      </c>
      <c r="H125">
        <v>0</v>
      </c>
      <c r="I125" t="s">
        <v>125</v>
      </c>
      <c r="J125">
        <v>19</v>
      </c>
      <c r="K125" t="s">
        <v>68</v>
      </c>
      <c r="L125" t="s">
        <v>69</v>
      </c>
      <c r="M125" t="s">
        <v>11</v>
      </c>
      <c r="N125" t="s">
        <v>43</v>
      </c>
      <c r="O125" t="s">
        <v>44</v>
      </c>
      <c r="P125" t="s">
        <v>45</v>
      </c>
      <c r="Q125" t="s">
        <v>411</v>
      </c>
      <c r="R125" t="s">
        <v>195</v>
      </c>
      <c r="S125" t="s">
        <v>98</v>
      </c>
      <c r="T125" t="s">
        <v>901</v>
      </c>
      <c r="U125" t="s">
        <v>73</v>
      </c>
      <c r="V125" t="s">
        <v>50</v>
      </c>
      <c r="W125" t="s">
        <v>51</v>
      </c>
      <c r="X125">
        <v>57</v>
      </c>
      <c r="Y125" t="s">
        <v>60</v>
      </c>
      <c r="Z125" t="s">
        <v>85</v>
      </c>
      <c r="AA125">
        <v>0</v>
      </c>
      <c r="AB125" t="s">
        <v>11</v>
      </c>
      <c r="AC125" t="s">
        <v>86</v>
      </c>
      <c r="AD125" t="s">
        <v>56</v>
      </c>
      <c r="AE125" t="s">
        <v>54</v>
      </c>
      <c r="AF125" t="s">
        <v>96</v>
      </c>
      <c r="AG125" t="s">
        <v>123</v>
      </c>
      <c r="AH125">
        <v>58</v>
      </c>
      <c r="AI125" t="s">
        <v>60</v>
      </c>
      <c r="AJ125" t="s">
        <v>77</v>
      </c>
      <c r="AK125" t="s">
        <v>50</v>
      </c>
      <c r="AL125" t="s">
        <v>54</v>
      </c>
      <c r="AM125" t="s">
        <v>11</v>
      </c>
      <c r="AN125" t="s">
        <v>61</v>
      </c>
      <c r="AO125" t="s">
        <v>62</v>
      </c>
      <c r="AP125" t="s">
        <v>902</v>
      </c>
      <c r="AQ125" t="s">
        <v>63</v>
      </c>
      <c r="AR125">
        <v>0</v>
      </c>
      <c r="AS125">
        <v>0</v>
      </c>
      <c r="AT125">
        <v>0</v>
      </c>
      <c r="AU125">
        <v>1</v>
      </c>
      <c r="AV125" t="s">
        <v>11</v>
      </c>
      <c r="AW125">
        <v>12</v>
      </c>
      <c r="AX125" t="s">
        <v>64</v>
      </c>
      <c r="AY125">
        <v>1</v>
      </c>
      <c r="AZ125" t="s">
        <v>90</v>
      </c>
      <c r="BA125">
        <v>41.502935000000001</v>
      </c>
      <c r="BB125">
        <v>-81.683663999999894</v>
      </c>
      <c r="BC125">
        <v>2011</v>
      </c>
      <c r="BD125">
        <v>9</v>
      </c>
      <c r="BE125">
        <v>11220</v>
      </c>
      <c r="BF125">
        <v>164</v>
      </c>
      <c r="BG125">
        <v>390351078022</v>
      </c>
      <c r="BH125">
        <v>9</v>
      </c>
      <c r="BI125">
        <v>1113073</v>
      </c>
      <c r="BJ125">
        <v>2971</v>
      </c>
      <c r="BK125">
        <v>1548</v>
      </c>
      <c r="BL125">
        <v>1423</v>
      </c>
      <c r="BM125">
        <v>27.5</v>
      </c>
      <c r="BN125">
        <v>113</v>
      </c>
      <c r="BO125">
        <v>52</v>
      </c>
      <c r="BP125">
        <v>60</v>
      </c>
      <c r="BQ125">
        <v>142</v>
      </c>
      <c r="BR125">
        <v>224</v>
      </c>
      <c r="BS125">
        <v>138</v>
      </c>
      <c r="BT125">
        <v>50</v>
      </c>
      <c r="BU125">
        <v>325</v>
      </c>
      <c r="BV125">
        <v>653</v>
      </c>
      <c r="BW125">
        <v>284</v>
      </c>
      <c r="BX125">
        <v>131</v>
      </c>
      <c r="BY125">
        <v>48</v>
      </c>
      <c r="BZ125">
        <v>83</v>
      </c>
      <c r="CA125">
        <v>198</v>
      </c>
      <c r="CB125">
        <v>100</v>
      </c>
      <c r="CC125">
        <v>55</v>
      </c>
      <c r="CD125">
        <v>104</v>
      </c>
      <c r="CE125">
        <v>51</v>
      </c>
      <c r="CF125">
        <v>66</v>
      </c>
      <c r="CG125">
        <v>8</v>
      </c>
      <c r="CH125">
        <v>40</v>
      </c>
      <c r="CI125">
        <v>15</v>
      </c>
      <c r="CJ125">
        <v>31</v>
      </c>
      <c r="CK125">
        <v>367</v>
      </c>
      <c r="CL125">
        <v>211</v>
      </c>
      <c r="CM125">
        <v>1067</v>
      </c>
      <c r="CN125">
        <v>1220</v>
      </c>
      <c r="CO125">
        <v>8</v>
      </c>
      <c r="CP125">
        <v>561</v>
      </c>
      <c r="CQ125">
        <v>0</v>
      </c>
      <c r="CR125">
        <v>78</v>
      </c>
      <c r="CS125">
        <v>37</v>
      </c>
      <c r="CT125">
        <v>89</v>
      </c>
      <c r="CU125">
        <v>1867</v>
      </c>
      <c r="CV125">
        <v>288</v>
      </c>
      <c r="CW125">
        <v>213</v>
      </c>
      <c r="CX125">
        <v>33</v>
      </c>
      <c r="CY125">
        <v>80</v>
      </c>
      <c r="CZ125">
        <v>207</v>
      </c>
      <c r="DA125">
        <v>105</v>
      </c>
      <c r="DB125">
        <v>362</v>
      </c>
      <c r="DC125">
        <v>276</v>
      </c>
      <c r="DD125">
        <v>268</v>
      </c>
      <c r="DE125">
        <v>35</v>
      </c>
      <c r="DF125">
        <v>22898</v>
      </c>
      <c r="DG125">
        <v>1.84</v>
      </c>
      <c r="DH125">
        <v>694</v>
      </c>
      <c r="DI125">
        <v>2044</v>
      </c>
      <c r="DJ125">
        <v>1616</v>
      </c>
      <c r="DK125">
        <v>428</v>
      </c>
      <c r="DL125">
        <v>0</v>
      </c>
      <c r="DM125">
        <f t="shared" si="11"/>
        <v>1</v>
      </c>
      <c r="DN125">
        <f t="shared" si="12"/>
        <v>0</v>
      </c>
      <c r="DO125">
        <f t="shared" si="13"/>
        <v>0</v>
      </c>
      <c r="DP125">
        <f t="shared" si="14"/>
        <v>0</v>
      </c>
      <c r="DQ125">
        <f t="shared" si="15"/>
        <v>0</v>
      </c>
      <c r="DR125">
        <f t="shared" si="16"/>
        <v>1</v>
      </c>
      <c r="DS125">
        <f t="shared" si="17"/>
        <v>1</v>
      </c>
      <c r="DT125">
        <f t="shared" si="18"/>
        <v>0</v>
      </c>
      <c r="DU125">
        <f t="shared" si="19"/>
        <v>0</v>
      </c>
      <c r="DV125">
        <f t="shared" si="20"/>
        <v>0</v>
      </c>
      <c r="DW125">
        <f t="shared" si="21"/>
        <v>0</v>
      </c>
    </row>
    <row r="126" spans="1:127" x14ac:dyDescent="0.25">
      <c r="A126">
        <v>20118137363</v>
      </c>
      <c r="B126">
        <v>10219</v>
      </c>
      <c r="C126" t="s">
        <v>241</v>
      </c>
      <c r="D126">
        <v>2.56</v>
      </c>
      <c r="E126">
        <v>20110902</v>
      </c>
      <c r="F126" t="s">
        <v>202</v>
      </c>
      <c r="G126" t="s">
        <v>894</v>
      </c>
      <c r="H126">
        <v>0.01</v>
      </c>
      <c r="I126" t="s">
        <v>125</v>
      </c>
      <c r="J126">
        <v>17</v>
      </c>
      <c r="K126" t="s">
        <v>41</v>
      </c>
      <c r="L126" t="s">
        <v>69</v>
      </c>
      <c r="M126" t="s">
        <v>11</v>
      </c>
      <c r="N126" t="s">
        <v>70</v>
      </c>
      <c r="O126" t="s">
        <v>71</v>
      </c>
      <c r="P126" t="s">
        <v>45</v>
      </c>
      <c r="Q126" t="s">
        <v>72</v>
      </c>
      <c r="R126" t="s">
        <v>179</v>
      </c>
      <c r="S126" t="s">
        <v>248</v>
      </c>
      <c r="T126" t="s">
        <v>903</v>
      </c>
      <c r="U126" t="s">
        <v>110</v>
      </c>
      <c r="V126" t="s">
        <v>77</v>
      </c>
      <c r="W126" t="s">
        <v>76</v>
      </c>
      <c r="X126" t="s">
        <v>11</v>
      </c>
      <c r="Y126" t="s">
        <v>11</v>
      </c>
      <c r="Z126" t="s">
        <v>74</v>
      </c>
      <c r="AA126">
        <v>0</v>
      </c>
      <c r="AB126" t="s">
        <v>11</v>
      </c>
      <c r="AC126" t="s">
        <v>86</v>
      </c>
      <c r="AD126" t="s">
        <v>56</v>
      </c>
      <c r="AE126" t="s">
        <v>54</v>
      </c>
      <c r="AF126" t="s">
        <v>48</v>
      </c>
      <c r="AG126" t="s">
        <v>150</v>
      </c>
      <c r="AH126">
        <v>51</v>
      </c>
      <c r="AI126" t="s">
        <v>60</v>
      </c>
      <c r="AJ126" t="s">
        <v>51</v>
      </c>
      <c r="AK126" t="s">
        <v>50</v>
      </c>
      <c r="AL126" t="s">
        <v>54</v>
      </c>
      <c r="AM126" t="s">
        <v>11</v>
      </c>
      <c r="AN126" t="s">
        <v>61</v>
      </c>
      <c r="AO126" t="s">
        <v>62</v>
      </c>
      <c r="AP126" t="s">
        <v>904</v>
      </c>
      <c r="AQ126" t="s">
        <v>63</v>
      </c>
      <c r="AR126">
        <v>0</v>
      </c>
      <c r="AS126">
        <v>0</v>
      </c>
      <c r="AT126">
        <v>0</v>
      </c>
      <c r="AU126">
        <v>0</v>
      </c>
      <c r="AV126" t="s">
        <v>228</v>
      </c>
      <c r="AW126">
        <v>12</v>
      </c>
      <c r="AX126" t="s">
        <v>64</v>
      </c>
      <c r="AY126">
        <v>1</v>
      </c>
      <c r="AZ126" t="s">
        <v>90</v>
      </c>
      <c r="BA126">
        <v>41.455429000000002</v>
      </c>
      <c r="BB126">
        <v>-81.714695000000006</v>
      </c>
      <c r="BC126">
        <v>2011</v>
      </c>
      <c r="BD126">
        <v>9</v>
      </c>
      <c r="BE126">
        <v>11273</v>
      </c>
      <c r="BF126">
        <v>130</v>
      </c>
      <c r="BG126">
        <v>390351053002</v>
      </c>
      <c r="BH126">
        <v>1839</v>
      </c>
      <c r="BI126">
        <v>201829</v>
      </c>
      <c r="BJ126">
        <v>737</v>
      </c>
      <c r="BK126">
        <v>310</v>
      </c>
      <c r="BL126">
        <v>427</v>
      </c>
      <c r="BM126">
        <v>33.5</v>
      </c>
      <c r="BN126">
        <v>91</v>
      </c>
      <c r="BO126">
        <v>135</v>
      </c>
      <c r="BP126">
        <v>22</v>
      </c>
      <c r="BQ126">
        <v>31</v>
      </c>
      <c r="BR126">
        <v>0</v>
      </c>
      <c r="BS126">
        <v>11</v>
      </c>
      <c r="BT126">
        <v>0</v>
      </c>
      <c r="BU126">
        <v>23</v>
      </c>
      <c r="BV126">
        <v>30</v>
      </c>
      <c r="BW126">
        <v>40</v>
      </c>
      <c r="BX126">
        <v>51</v>
      </c>
      <c r="BY126">
        <v>91</v>
      </c>
      <c r="BZ126">
        <v>66</v>
      </c>
      <c r="CA126">
        <v>70</v>
      </c>
      <c r="CB126">
        <v>30</v>
      </c>
      <c r="CC126">
        <v>13</v>
      </c>
      <c r="CD126">
        <v>8</v>
      </c>
      <c r="CE126">
        <v>0</v>
      </c>
      <c r="CF126">
        <v>8</v>
      </c>
      <c r="CG126">
        <v>0</v>
      </c>
      <c r="CH126">
        <v>7</v>
      </c>
      <c r="CI126">
        <v>0</v>
      </c>
      <c r="CJ126">
        <v>10</v>
      </c>
      <c r="CK126">
        <v>279</v>
      </c>
      <c r="CL126">
        <v>25</v>
      </c>
      <c r="CM126">
        <v>92</v>
      </c>
      <c r="CN126">
        <v>400</v>
      </c>
      <c r="CO126">
        <v>0</v>
      </c>
      <c r="CP126">
        <v>0</v>
      </c>
      <c r="CQ126">
        <v>0</v>
      </c>
      <c r="CR126">
        <v>158</v>
      </c>
      <c r="CS126">
        <v>87</v>
      </c>
      <c r="CT126">
        <v>441</v>
      </c>
      <c r="CU126">
        <v>424</v>
      </c>
      <c r="CV126">
        <v>219</v>
      </c>
      <c r="CW126">
        <v>74</v>
      </c>
      <c r="CX126">
        <v>52</v>
      </c>
      <c r="CY126">
        <v>11</v>
      </c>
      <c r="CZ126">
        <v>44</v>
      </c>
      <c r="DA126">
        <v>13</v>
      </c>
      <c r="DB126">
        <v>0</v>
      </c>
      <c r="DC126">
        <v>11</v>
      </c>
      <c r="DD126">
        <v>0</v>
      </c>
      <c r="DE126">
        <v>0</v>
      </c>
      <c r="DF126">
        <v>9974</v>
      </c>
      <c r="DG126">
        <v>2.61</v>
      </c>
      <c r="DH126">
        <v>81</v>
      </c>
      <c r="DI126">
        <v>385</v>
      </c>
      <c r="DJ126">
        <v>282</v>
      </c>
      <c r="DK126">
        <v>103</v>
      </c>
      <c r="DL126">
        <v>76</v>
      </c>
      <c r="DM126">
        <f t="shared" si="11"/>
        <v>1</v>
      </c>
      <c r="DN126">
        <f t="shared" si="12"/>
        <v>0</v>
      </c>
      <c r="DO126">
        <f t="shared" si="13"/>
        <v>0</v>
      </c>
      <c r="DP126">
        <f t="shared" si="14"/>
        <v>0</v>
      </c>
      <c r="DQ126">
        <f t="shared" si="15"/>
        <v>0</v>
      </c>
      <c r="DR126">
        <f t="shared" si="16"/>
        <v>1</v>
      </c>
      <c r="DS126">
        <f t="shared" si="17"/>
        <v>1</v>
      </c>
      <c r="DT126">
        <f t="shared" si="18"/>
        <v>0</v>
      </c>
      <c r="DU126">
        <f t="shared" si="19"/>
        <v>0</v>
      </c>
      <c r="DV126">
        <f t="shared" si="20"/>
        <v>0</v>
      </c>
      <c r="DW126">
        <f t="shared" si="21"/>
        <v>0</v>
      </c>
    </row>
    <row r="127" spans="1:127" x14ac:dyDescent="0.25">
      <c r="A127">
        <v>20118137454</v>
      </c>
      <c r="B127">
        <v>9879</v>
      </c>
      <c r="C127" t="s">
        <v>154</v>
      </c>
      <c r="D127">
        <v>2.02</v>
      </c>
      <c r="E127">
        <v>20110825</v>
      </c>
      <c r="F127" t="s">
        <v>155</v>
      </c>
      <c r="G127" t="s">
        <v>202</v>
      </c>
      <c r="H127">
        <v>0</v>
      </c>
      <c r="I127" t="s">
        <v>67</v>
      </c>
      <c r="J127">
        <v>15</v>
      </c>
      <c r="K127" t="s">
        <v>41</v>
      </c>
      <c r="L127" t="s">
        <v>69</v>
      </c>
      <c r="M127" t="s">
        <v>11</v>
      </c>
      <c r="N127" t="s">
        <v>43</v>
      </c>
      <c r="O127" t="s">
        <v>71</v>
      </c>
      <c r="P127" t="s">
        <v>45</v>
      </c>
      <c r="Q127" t="s">
        <v>46</v>
      </c>
      <c r="R127" t="s">
        <v>47</v>
      </c>
      <c r="S127" t="s">
        <v>122</v>
      </c>
      <c r="T127" t="s">
        <v>905</v>
      </c>
      <c r="U127" t="s">
        <v>73</v>
      </c>
      <c r="V127" t="s">
        <v>76</v>
      </c>
      <c r="W127" t="s">
        <v>77</v>
      </c>
      <c r="X127">
        <v>25</v>
      </c>
      <c r="Y127" t="s">
        <v>60</v>
      </c>
      <c r="Z127" t="s">
        <v>201</v>
      </c>
      <c r="AA127" t="s">
        <v>54</v>
      </c>
      <c r="AB127" t="s">
        <v>11</v>
      </c>
      <c r="AC127" t="s">
        <v>75</v>
      </c>
      <c r="AD127" t="s">
        <v>97</v>
      </c>
      <c r="AE127" t="s">
        <v>258</v>
      </c>
      <c r="AF127" t="s">
        <v>88</v>
      </c>
      <c r="AG127" t="s">
        <v>89</v>
      </c>
      <c r="AH127" t="s">
        <v>11</v>
      </c>
      <c r="AI127" t="s">
        <v>11</v>
      </c>
      <c r="AJ127" t="s">
        <v>77</v>
      </c>
      <c r="AK127" t="s">
        <v>50</v>
      </c>
      <c r="AL127">
        <v>0</v>
      </c>
      <c r="AM127" t="s">
        <v>11</v>
      </c>
      <c r="AN127" t="s">
        <v>61</v>
      </c>
      <c r="AO127" t="s">
        <v>62</v>
      </c>
      <c r="AP127" t="s">
        <v>906</v>
      </c>
      <c r="AQ127" t="s">
        <v>63</v>
      </c>
      <c r="AR127">
        <v>0</v>
      </c>
      <c r="AS127">
        <v>0</v>
      </c>
      <c r="AT127">
        <v>1</v>
      </c>
      <c r="AU127">
        <v>0</v>
      </c>
      <c r="AV127" t="s">
        <v>11</v>
      </c>
      <c r="AW127">
        <v>12</v>
      </c>
      <c r="AX127" t="s">
        <v>64</v>
      </c>
      <c r="AY127">
        <v>1</v>
      </c>
      <c r="AZ127" t="s">
        <v>90</v>
      </c>
      <c r="BA127">
        <v>41.469780999999898</v>
      </c>
      <c r="BB127">
        <v>-81.707516999999896</v>
      </c>
      <c r="BC127">
        <v>2011</v>
      </c>
      <c r="BD127">
        <v>8</v>
      </c>
      <c r="BE127">
        <v>11307</v>
      </c>
      <c r="BF127">
        <v>92</v>
      </c>
      <c r="BG127">
        <v>390351029001</v>
      </c>
      <c r="BH127">
        <v>1817</v>
      </c>
      <c r="BI127">
        <v>273125</v>
      </c>
      <c r="BJ127">
        <v>759</v>
      </c>
      <c r="BK127">
        <v>429</v>
      </c>
      <c r="BL127">
        <v>330</v>
      </c>
      <c r="BM127">
        <v>36.200000000000003</v>
      </c>
      <c r="BN127">
        <v>49</v>
      </c>
      <c r="BO127">
        <v>84</v>
      </c>
      <c r="BP127">
        <v>16</v>
      </c>
      <c r="BQ127">
        <v>45</v>
      </c>
      <c r="BR127">
        <v>14</v>
      </c>
      <c r="BS127">
        <v>9</v>
      </c>
      <c r="BT127">
        <v>9</v>
      </c>
      <c r="BU127">
        <v>18</v>
      </c>
      <c r="BV127">
        <v>83</v>
      </c>
      <c r="BW127">
        <v>36</v>
      </c>
      <c r="BX127">
        <v>62</v>
      </c>
      <c r="BY127">
        <v>66</v>
      </c>
      <c r="BZ127">
        <v>39</v>
      </c>
      <c r="CA127">
        <v>86</v>
      </c>
      <c r="CB127">
        <v>23</v>
      </c>
      <c r="CC127">
        <v>0</v>
      </c>
      <c r="CD127">
        <v>29</v>
      </c>
      <c r="CE127">
        <v>0</v>
      </c>
      <c r="CF127">
        <v>8</v>
      </c>
      <c r="CG127">
        <v>26</v>
      </c>
      <c r="CH127">
        <v>23</v>
      </c>
      <c r="CI127">
        <v>18</v>
      </c>
      <c r="CJ127">
        <v>16</v>
      </c>
      <c r="CK127">
        <v>194</v>
      </c>
      <c r="CL127">
        <v>91</v>
      </c>
      <c r="CM127">
        <v>119</v>
      </c>
      <c r="CN127">
        <v>489</v>
      </c>
      <c r="CO127">
        <v>0</v>
      </c>
      <c r="CP127">
        <v>49</v>
      </c>
      <c r="CQ127">
        <v>0</v>
      </c>
      <c r="CR127">
        <v>0</v>
      </c>
      <c r="CS127">
        <v>102</v>
      </c>
      <c r="CT127">
        <v>277</v>
      </c>
      <c r="CU127">
        <v>515</v>
      </c>
      <c r="CV127">
        <v>205</v>
      </c>
      <c r="CW127">
        <v>147</v>
      </c>
      <c r="CX127">
        <v>16</v>
      </c>
      <c r="CY127">
        <v>52</v>
      </c>
      <c r="CZ127">
        <v>59</v>
      </c>
      <c r="DA127">
        <v>14</v>
      </c>
      <c r="DB127">
        <v>18</v>
      </c>
      <c r="DC127">
        <v>4</v>
      </c>
      <c r="DD127">
        <v>0</v>
      </c>
      <c r="DE127">
        <v>0</v>
      </c>
      <c r="DF127">
        <v>25550</v>
      </c>
      <c r="DG127">
        <v>2.48</v>
      </c>
      <c r="DH127">
        <v>86</v>
      </c>
      <c r="DI127">
        <v>372</v>
      </c>
      <c r="DJ127">
        <v>306</v>
      </c>
      <c r="DK127">
        <v>66</v>
      </c>
      <c r="DL127">
        <v>81</v>
      </c>
      <c r="DM127">
        <f t="shared" si="11"/>
        <v>1</v>
      </c>
      <c r="DN127">
        <f t="shared" si="12"/>
        <v>0</v>
      </c>
      <c r="DO127">
        <f t="shared" si="13"/>
        <v>0</v>
      </c>
      <c r="DP127">
        <f t="shared" si="14"/>
        <v>0</v>
      </c>
      <c r="DQ127">
        <f t="shared" si="15"/>
        <v>0</v>
      </c>
      <c r="DR127">
        <f t="shared" si="16"/>
        <v>1</v>
      </c>
      <c r="DS127">
        <f t="shared" si="17"/>
        <v>1</v>
      </c>
      <c r="DT127">
        <f t="shared" si="18"/>
        <v>0</v>
      </c>
      <c r="DU127">
        <f t="shared" si="19"/>
        <v>0</v>
      </c>
      <c r="DV127">
        <f t="shared" si="20"/>
        <v>0</v>
      </c>
      <c r="DW127">
        <f t="shared" si="21"/>
        <v>0</v>
      </c>
    </row>
    <row r="128" spans="1:127" x14ac:dyDescent="0.25">
      <c r="A128">
        <v>20118137457</v>
      </c>
      <c r="B128">
        <v>9874</v>
      </c>
      <c r="C128" t="s">
        <v>193</v>
      </c>
      <c r="D128">
        <v>3.99</v>
      </c>
      <c r="E128">
        <v>20110825</v>
      </c>
      <c r="F128" t="s">
        <v>194</v>
      </c>
      <c r="G128" t="s">
        <v>412</v>
      </c>
      <c r="H128">
        <v>0</v>
      </c>
      <c r="I128" t="s">
        <v>67</v>
      </c>
      <c r="J128">
        <v>17</v>
      </c>
      <c r="K128" t="s">
        <v>41</v>
      </c>
      <c r="L128" t="s">
        <v>69</v>
      </c>
      <c r="M128" t="s">
        <v>11</v>
      </c>
      <c r="N128" t="s">
        <v>43</v>
      </c>
      <c r="O128" t="s">
        <v>44</v>
      </c>
      <c r="P128" t="s">
        <v>45</v>
      </c>
      <c r="Q128" t="s">
        <v>94</v>
      </c>
      <c r="R128" t="s">
        <v>163</v>
      </c>
      <c r="S128" t="s">
        <v>48</v>
      </c>
      <c r="T128" t="s">
        <v>907</v>
      </c>
      <c r="U128" t="s">
        <v>89</v>
      </c>
      <c r="V128" t="s">
        <v>50</v>
      </c>
      <c r="W128" t="s">
        <v>51</v>
      </c>
      <c r="X128">
        <v>24</v>
      </c>
      <c r="Y128" t="s">
        <v>60</v>
      </c>
      <c r="Z128" t="s">
        <v>120</v>
      </c>
      <c r="AA128" t="s">
        <v>54</v>
      </c>
      <c r="AB128" t="s">
        <v>11</v>
      </c>
      <c r="AC128" t="s">
        <v>86</v>
      </c>
      <c r="AD128" t="s">
        <v>56</v>
      </c>
      <c r="AE128" t="s">
        <v>57</v>
      </c>
      <c r="AF128" t="s">
        <v>98</v>
      </c>
      <c r="AG128" t="s">
        <v>73</v>
      </c>
      <c r="AH128">
        <v>27</v>
      </c>
      <c r="AI128" t="s">
        <v>52</v>
      </c>
      <c r="AJ128" t="s">
        <v>77</v>
      </c>
      <c r="AK128" t="s">
        <v>76</v>
      </c>
      <c r="AL128" t="s">
        <v>54</v>
      </c>
      <c r="AM128" t="s">
        <v>11</v>
      </c>
      <c r="AN128" t="s">
        <v>61</v>
      </c>
      <c r="AO128" t="s">
        <v>62</v>
      </c>
      <c r="AP128" t="s">
        <v>908</v>
      </c>
      <c r="AQ128" t="s">
        <v>63</v>
      </c>
      <c r="AR128">
        <v>0</v>
      </c>
      <c r="AS128">
        <v>0</v>
      </c>
      <c r="AT128">
        <v>0</v>
      </c>
      <c r="AU128">
        <v>1</v>
      </c>
      <c r="AV128" t="s">
        <v>11</v>
      </c>
      <c r="AW128">
        <v>12</v>
      </c>
      <c r="AX128" t="s">
        <v>64</v>
      </c>
      <c r="AY128">
        <v>1</v>
      </c>
      <c r="AZ128" t="s">
        <v>90</v>
      </c>
      <c r="BA128">
        <v>41.477148999999898</v>
      </c>
      <c r="BB128">
        <v>-81.744050999999899</v>
      </c>
      <c r="BC128">
        <v>2011</v>
      </c>
      <c r="BD128">
        <v>8</v>
      </c>
      <c r="BE128">
        <v>11310</v>
      </c>
      <c r="BF128">
        <v>1114</v>
      </c>
      <c r="BG128">
        <v>390351017001</v>
      </c>
      <c r="BH128">
        <v>1691</v>
      </c>
      <c r="BI128">
        <v>298941</v>
      </c>
      <c r="BJ128">
        <v>755</v>
      </c>
      <c r="BK128">
        <v>213</v>
      </c>
      <c r="BL128">
        <v>542</v>
      </c>
      <c r="BM128">
        <v>18.899999999999899</v>
      </c>
      <c r="BN128">
        <v>52</v>
      </c>
      <c r="BO128">
        <v>138</v>
      </c>
      <c r="BP128">
        <v>75</v>
      </c>
      <c r="BQ128">
        <v>88</v>
      </c>
      <c r="BR128">
        <v>69</v>
      </c>
      <c r="BS128">
        <v>31</v>
      </c>
      <c r="BT128">
        <v>0</v>
      </c>
      <c r="BU128">
        <v>0</v>
      </c>
      <c r="BV128">
        <v>29</v>
      </c>
      <c r="BW128">
        <v>90</v>
      </c>
      <c r="BX128">
        <v>10</v>
      </c>
      <c r="BY128">
        <v>92</v>
      </c>
      <c r="BZ128">
        <v>0</v>
      </c>
      <c r="CA128">
        <v>32</v>
      </c>
      <c r="CB128">
        <v>25</v>
      </c>
      <c r="CC128">
        <v>0</v>
      </c>
      <c r="CD128">
        <v>18</v>
      </c>
      <c r="CE128">
        <v>0</v>
      </c>
      <c r="CF128">
        <v>6</v>
      </c>
      <c r="CG128">
        <v>0</v>
      </c>
      <c r="CH128">
        <v>0</v>
      </c>
      <c r="CI128">
        <v>0</v>
      </c>
      <c r="CJ128">
        <v>0</v>
      </c>
      <c r="CK128">
        <v>353</v>
      </c>
      <c r="CL128">
        <v>6</v>
      </c>
      <c r="CM128">
        <v>280</v>
      </c>
      <c r="CN128">
        <v>206</v>
      </c>
      <c r="CO128">
        <v>8</v>
      </c>
      <c r="CP128">
        <v>49</v>
      </c>
      <c r="CQ128">
        <v>0</v>
      </c>
      <c r="CR128">
        <v>0</v>
      </c>
      <c r="CS128">
        <v>212</v>
      </c>
      <c r="CT128">
        <v>320</v>
      </c>
      <c r="CU128">
        <v>302</v>
      </c>
      <c r="CV128">
        <v>80</v>
      </c>
      <c r="CW128">
        <v>57</v>
      </c>
      <c r="CX128">
        <v>28</v>
      </c>
      <c r="CY128">
        <v>41</v>
      </c>
      <c r="CZ128">
        <v>73</v>
      </c>
      <c r="DA128">
        <v>19</v>
      </c>
      <c r="DB128">
        <v>4</v>
      </c>
      <c r="DC128">
        <v>0</v>
      </c>
      <c r="DD128">
        <v>0</v>
      </c>
      <c r="DE128">
        <v>0</v>
      </c>
      <c r="DF128">
        <v>19044</v>
      </c>
      <c r="DG128">
        <v>3.27</v>
      </c>
      <c r="DH128">
        <v>83</v>
      </c>
      <c r="DI128">
        <v>379</v>
      </c>
      <c r="DJ128">
        <v>231</v>
      </c>
      <c r="DK128">
        <v>148</v>
      </c>
      <c r="DL128">
        <v>10</v>
      </c>
      <c r="DM128">
        <f t="shared" si="11"/>
        <v>1</v>
      </c>
      <c r="DN128">
        <f t="shared" si="12"/>
        <v>0</v>
      </c>
      <c r="DO128">
        <f t="shared" si="13"/>
        <v>0</v>
      </c>
      <c r="DP128">
        <f t="shared" si="14"/>
        <v>0</v>
      </c>
      <c r="DQ128">
        <f t="shared" si="15"/>
        <v>0</v>
      </c>
      <c r="DR128">
        <f t="shared" si="16"/>
        <v>1</v>
      </c>
      <c r="DS128">
        <f t="shared" si="17"/>
        <v>1</v>
      </c>
      <c r="DT128">
        <f t="shared" si="18"/>
        <v>0</v>
      </c>
      <c r="DU128">
        <f t="shared" si="19"/>
        <v>0</v>
      </c>
      <c r="DV128">
        <f t="shared" si="20"/>
        <v>0</v>
      </c>
      <c r="DW128">
        <f t="shared" si="21"/>
        <v>0</v>
      </c>
    </row>
    <row r="129" spans="1:127" x14ac:dyDescent="0.25">
      <c r="A129">
        <v>20118138257</v>
      </c>
      <c r="B129">
        <v>10126</v>
      </c>
      <c r="C129" t="s">
        <v>37</v>
      </c>
      <c r="D129">
        <v>0.83</v>
      </c>
      <c r="E129">
        <v>20110831</v>
      </c>
      <c r="F129" t="s">
        <v>38</v>
      </c>
      <c r="G129">
        <v>2231</v>
      </c>
      <c r="H129">
        <v>0</v>
      </c>
      <c r="I129" t="s">
        <v>82</v>
      </c>
      <c r="J129">
        <v>7</v>
      </c>
      <c r="K129" t="s">
        <v>41</v>
      </c>
      <c r="L129" t="s">
        <v>69</v>
      </c>
      <c r="M129" t="s">
        <v>11</v>
      </c>
      <c r="N129" t="s">
        <v>70</v>
      </c>
      <c r="O129" t="s">
        <v>44</v>
      </c>
      <c r="P129" t="s">
        <v>45</v>
      </c>
      <c r="Q129" t="s">
        <v>47</v>
      </c>
      <c r="R129" t="s">
        <v>54</v>
      </c>
      <c r="S129" t="s">
        <v>88</v>
      </c>
      <c r="T129" t="s">
        <v>909</v>
      </c>
      <c r="U129" t="s">
        <v>89</v>
      </c>
      <c r="V129" t="s">
        <v>76</v>
      </c>
      <c r="W129" t="s">
        <v>77</v>
      </c>
      <c r="X129">
        <v>26</v>
      </c>
      <c r="Y129" t="s">
        <v>52</v>
      </c>
      <c r="Z129" t="s">
        <v>74</v>
      </c>
      <c r="AA129" t="s">
        <v>54</v>
      </c>
      <c r="AB129" t="s">
        <v>11</v>
      </c>
      <c r="AC129" t="s">
        <v>86</v>
      </c>
      <c r="AD129" t="s">
        <v>97</v>
      </c>
      <c r="AE129" t="s">
        <v>83</v>
      </c>
      <c r="AF129" t="s">
        <v>47</v>
      </c>
      <c r="AG129" t="s">
        <v>73</v>
      </c>
      <c r="AH129" t="s">
        <v>11</v>
      </c>
      <c r="AI129" t="s">
        <v>11</v>
      </c>
      <c r="AJ129" t="s">
        <v>51</v>
      </c>
      <c r="AK129" t="s">
        <v>50</v>
      </c>
      <c r="AL129">
        <v>0</v>
      </c>
      <c r="AM129" t="s">
        <v>11</v>
      </c>
      <c r="AN129" t="s">
        <v>61</v>
      </c>
      <c r="AO129" t="s">
        <v>62</v>
      </c>
      <c r="AP129" t="s">
        <v>910</v>
      </c>
      <c r="AQ129" t="s">
        <v>63</v>
      </c>
      <c r="AR129">
        <v>0</v>
      </c>
      <c r="AS129">
        <v>0</v>
      </c>
      <c r="AT129">
        <v>0</v>
      </c>
      <c r="AU129">
        <v>0</v>
      </c>
      <c r="AV129" t="s">
        <v>11</v>
      </c>
      <c r="AW129">
        <v>12</v>
      </c>
      <c r="AX129" t="s">
        <v>64</v>
      </c>
      <c r="AY129">
        <v>1</v>
      </c>
      <c r="AZ129" t="s">
        <v>90</v>
      </c>
      <c r="BA129">
        <v>41.497376000000003</v>
      </c>
      <c r="BB129">
        <v>-81.684160000000006</v>
      </c>
      <c r="BC129">
        <v>2011</v>
      </c>
      <c r="BD129">
        <v>8</v>
      </c>
      <c r="BE129">
        <v>11359</v>
      </c>
      <c r="BF129">
        <v>162</v>
      </c>
      <c r="BG129">
        <v>390351077011</v>
      </c>
      <c r="BH129">
        <v>2142</v>
      </c>
      <c r="BI129">
        <v>1770609</v>
      </c>
      <c r="BJ129">
        <v>1377</v>
      </c>
      <c r="BK129">
        <v>688</v>
      </c>
      <c r="BL129">
        <v>689</v>
      </c>
      <c r="BM129">
        <v>31.1999999999999</v>
      </c>
      <c r="BN129">
        <v>19</v>
      </c>
      <c r="BO129">
        <v>0</v>
      </c>
      <c r="BP129">
        <v>0</v>
      </c>
      <c r="BQ129">
        <v>0</v>
      </c>
      <c r="BR129">
        <v>35</v>
      </c>
      <c r="BS129">
        <v>50</v>
      </c>
      <c r="BT129">
        <v>14</v>
      </c>
      <c r="BU129">
        <v>173</v>
      </c>
      <c r="BV129">
        <v>326</v>
      </c>
      <c r="BW129">
        <v>228</v>
      </c>
      <c r="BX129">
        <v>82</v>
      </c>
      <c r="BY129">
        <v>93</v>
      </c>
      <c r="BZ129">
        <v>60</v>
      </c>
      <c r="CA129">
        <v>93</v>
      </c>
      <c r="CB129">
        <v>168</v>
      </c>
      <c r="CC129">
        <v>7</v>
      </c>
      <c r="CD129">
        <v>19</v>
      </c>
      <c r="CE129">
        <v>10</v>
      </c>
      <c r="CF129">
        <v>0</v>
      </c>
      <c r="CG129">
        <v>0</v>
      </c>
      <c r="CH129">
        <v>0</v>
      </c>
      <c r="CI129">
        <v>0</v>
      </c>
      <c r="CJ129">
        <v>0</v>
      </c>
      <c r="CK129">
        <v>19</v>
      </c>
      <c r="CL129">
        <v>10</v>
      </c>
      <c r="CM129">
        <v>358</v>
      </c>
      <c r="CN129">
        <v>871</v>
      </c>
      <c r="CO129">
        <v>30</v>
      </c>
      <c r="CP129">
        <v>62</v>
      </c>
      <c r="CQ129">
        <v>0</v>
      </c>
      <c r="CR129">
        <v>19</v>
      </c>
      <c r="CS129">
        <v>37</v>
      </c>
      <c r="CT129">
        <v>22</v>
      </c>
      <c r="CU129">
        <v>1086</v>
      </c>
      <c r="CV129">
        <v>130</v>
      </c>
      <c r="CW129">
        <v>154</v>
      </c>
      <c r="CX129">
        <v>40</v>
      </c>
      <c r="CY129">
        <v>40</v>
      </c>
      <c r="CZ129">
        <v>101</v>
      </c>
      <c r="DA129">
        <v>0</v>
      </c>
      <c r="DB129">
        <v>310</v>
      </c>
      <c r="DC129">
        <v>152</v>
      </c>
      <c r="DD129">
        <v>140</v>
      </c>
      <c r="DE129">
        <v>19</v>
      </c>
      <c r="DF129">
        <v>36786</v>
      </c>
      <c r="DG129">
        <v>1.54</v>
      </c>
      <c r="DH129">
        <v>353</v>
      </c>
      <c r="DI129">
        <v>990</v>
      </c>
      <c r="DJ129">
        <v>896</v>
      </c>
      <c r="DK129">
        <v>94</v>
      </c>
      <c r="DL129">
        <v>55</v>
      </c>
      <c r="DM129">
        <f t="shared" si="11"/>
        <v>1</v>
      </c>
      <c r="DN129">
        <f t="shared" si="12"/>
        <v>0</v>
      </c>
      <c r="DO129">
        <f t="shared" si="13"/>
        <v>0</v>
      </c>
      <c r="DP129">
        <f t="shared" si="14"/>
        <v>0</v>
      </c>
      <c r="DQ129">
        <f t="shared" si="15"/>
        <v>0</v>
      </c>
      <c r="DR129">
        <f t="shared" si="16"/>
        <v>1</v>
      </c>
      <c r="DS129">
        <f t="shared" si="17"/>
        <v>1</v>
      </c>
      <c r="DT129">
        <f t="shared" si="18"/>
        <v>0</v>
      </c>
      <c r="DU129">
        <f t="shared" si="19"/>
        <v>0</v>
      </c>
      <c r="DV129">
        <f t="shared" si="20"/>
        <v>0</v>
      </c>
      <c r="DW129">
        <f t="shared" si="21"/>
        <v>0</v>
      </c>
    </row>
    <row r="130" spans="1:127" x14ac:dyDescent="0.25">
      <c r="A130">
        <v>20134009862</v>
      </c>
      <c r="B130">
        <v>936</v>
      </c>
      <c r="C130" t="s">
        <v>65</v>
      </c>
      <c r="D130">
        <v>6.68</v>
      </c>
      <c r="E130">
        <v>20130129</v>
      </c>
      <c r="F130" t="s">
        <v>66</v>
      </c>
      <c r="G130">
        <v>45</v>
      </c>
      <c r="H130">
        <v>0</v>
      </c>
      <c r="I130" t="s">
        <v>115</v>
      </c>
      <c r="J130">
        <v>20</v>
      </c>
      <c r="K130" t="s">
        <v>68</v>
      </c>
      <c r="L130" t="s">
        <v>69</v>
      </c>
      <c r="M130" t="s">
        <v>11</v>
      </c>
      <c r="N130" t="s">
        <v>43</v>
      </c>
      <c r="O130" t="s">
        <v>71</v>
      </c>
      <c r="P130" t="s">
        <v>104</v>
      </c>
      <c r="Q130" t="s">
        <v>46</v>
      </c>
      <c r="R130" t="s">
        <v>47</v>
      </c>
      <c r="S130" t="s">
        <v>48</v>
      </c>
      <c r="T130" t="s">
        <v>911</v>
      </c>
      <c r="U130" t="s">
        <v>123</v>
      </c>
      <c r="V130" t="s">
        <v>50</v>
      </c>
      <c r="W130" t="s">
        <v>51</v>
      </c>
      <c r="X130">
        <v>36</v>
      </c>
      <c r="Y130" t="s">
        <v>60</v>
      </c>
      <c r="Z130" t="s">
        <v>85</v>
      </c>
      <c r="AA130" t="s">
        <v>54</v>
      </c>
      <c r="AB130" t="s">
        <v>11</v>
      </c>
      <c r="AC130" t="s">
        <v>86</v>
      </c>
      <c r="AD130" t="s">
        <v>56</v>
      </c>
      <c r="AE130" t="s">
        <v>47</v>
      </c>
      <c r="AF130" t="s">
        <v>98</v>
      </c>
      <c r="AG130" t="s">
        <v>73</v>
      </c>
      <c r="AH130">
        <v>29</v>
      </c>
      <c r="AI130" t="s">
        <v>60</v>
      </c>
      <c r="AJ130" t="s">
        <v>76</v>
      </c>
      <c r="AK130" t="s">
        <v>77</v>
      </c>
      <c r="AL130" t="s">
        <v>54</v>
      </c>
      <c r="AM130" t="s">
        <v>11</v>
      </c>
      <c r="AN130" t="s">
        <v>61</v>
      </c>
      <c r="AO130" t="s">
        <v>62</v>
      </c>
      <c r="AP130" t="s">
        <v>912</v>
      </c>
      <c r="AQ130" t="s">
        <v>63</v>
      </c>
      <c r="AR130">
        <v>0</v>
      </c>
      <c r="AS130">
        <v>1</v>
      </c>
      <c r="AT130">
        <v>0</v>
      </c>
      <c r="AU130">
        <v>0</v>
      </c>
      <c r="AV130" t="s">
        <v>11</v>
      </c>
      <c r="AW130">
        <v>12</v>
      </c>
      <c r="AX130" t="s">
        <v>64</v>
      </c>
      <c r="AY130">
        <v>1</v>
      </c>
      <c r="AZ130" t="s">
        <v>1</v>
      </c>
      <c r="BA130">
        <v>41.487333</v>
      </c>
      <c r="BB130">
        <v>-81.717684000000006</v>
      </c>
      <c r="BC130">
        <v>2013</v>
      </c>
      <c r="BD130">
        <v>1</v>
      </c>
      <c r="BE130">
        <v>11609</v>
      </c>
      <c r="BF130">
        <v>101</v>
      </c>
      <c r="BG130">
        <v>390351036021</v>
      </c>
      <c r="BH130">
        <v>291</v>
      </c>
      <c r="BI130">
        <v>1366367</v>
      </c>
      <c r="BJ130">
        <v>1100</v>
      </c>
      <c r="BK130">
        <v>609</v>
      </c>
      <c r="BL130">
        <v>491</v>
      </c>
      <c r="BM130">
        <v>35.200000000000003</v>
      </c>
      <c r="BN130">
        <v>49</v>
      </c>
      <c r="BO130">
        <v>72</v>
      </c>
      <c r="BP130">
        <v>56</v>
      </c>
      <c r="BQ130">
        <v>9</v>
      </c>
      <c r="BR130">
        <v>34</v>
      </c>
      <c r="BS130">
        <v>8</v>
      </c>
      <c r="BT130">
        <v>32</v>
      </c>
      <c r="BU130">
        <v>32</v>
      </c>
      <c r="BV130">
        <v>151</v>
      </c>
      <c r="BW130">
        <v>99</v>
      </c>
      <c r="BX130">
        <v>88</v>
      </c>
      <c r="BY130">
        <v>67</v>
      </c>
      <c r="BZ130">
        <v>120</v>
      </c>
      <c r="CA130">
        <v>26</v>
      </c>
      <c r="CB130">
        <v>64</v>
      </c>
      <c r="CC130">
        <v>36</v>
      </c>
      <c r="CD130">
        <v>39</v>
      </c>
      <c r="CE130">
        <v>0</v>
      </c>
      <c r="CF130">
        <v>14</v>
      </c>
      <c r="CG130">
        <v>15</v>
      </c>
      <c r="CH130">
        <v>4</v>
      </c>
      <c r="CI130">
        <v>50</v>
      </c>
      <c r="CJ130">
        <v>35</v>
      </c>
      <c r="CK130">
        <v>186</v>
      </c>
      <c r="CL130">
        <v>118</v>
      </c>
      <c r="CM130">
        <v>134</v>
      </c>
      <c r="CN130">
        <v>807</v>
      </c>
      <c r="CO130">
        <v>0</v>
      </c>
      <c r="CP130">
        <v>70</v>
      </c>
      <c r="CQ130">
        <v>0</v>
      </c>
      <c r="CR130">
        <v>41</v>
      </c>
      <c r="CS130">
        <v>48</v>
      </c>
      <c r="CT130">
        <v>84</v>
      </c>
      <c r="CU130">
        <v>808</v>
      </c>
      <c r="CV130">
        <v>184</v>
      </c>
      <c r="CW130">
        <v>131</v>
      </c>
      <c r="CX130">
        <v>17</v>
      </c>
      <c r="CY130">
        <v>17</v>
      </c>
      <c r="CZ130">
        <v>104</v>
      </c>
      <c r="DA130">
        <v>29</v>
      </c>
      <c r="DB130">
        <v>128</v>
      </c>
      <c r="DC130">
        <v>92</v>
      </c>
      <c r="DD130">
        <v>80</v>
      </c>
      <c r="DE130">
        <v>26</v>
      </c>
      <c r="DF130">
        <v>49762</v>
      </c>
      <c r="DG130">
        <v>3.25</v>
      </c>
      <c r="DH130">
        <v>48</v>
      </c>
      <c r="DI130">
        <v>371</v>
      </c>
      <c r="DJ130">
        <v>338</v>
      </c>
      <c r="DK130">
        <v>33</v>
      </c>
      <c r="DL130">
        <v>96</v>
      </c>
      <c r="DM130">
        <f t="shared" si="11"/>
        <v>0</v>
      </c>
      <c r="DN130">
        <f t="shared" si="12"/>
        <v>0</v>
      </c>
      <c r="DO130">
        <f t="shared" si="13"/>
        <v>1</v>
      </c>
      <c r="DP130">
        <f t="shared" si="14"/>
        <v>0</v>
      </c>
      <c r="DQ130">
        <f t="shared" si="15"/>
        <v>0</v>
      </c>
      <c r="DR130">
        <f t="shared" si="16"/>
        <v>1</v>
      </c>
      <c r="DS130">
        <f t="shared" si="17"/>
        <v>0</v>
      </c>
      <c r="DT130">
        <f t="shared" si="18"/>
        <v>0</v>
      </c>
      <c r="DU130">
        <f t="shared" si="19"/>
        <v>1</v>
      </c>
      <c r="DV130">
        <f t="shared" si="20"/>
        <v>0</v>
      </c>
      <c r="DW130">
        <f t="shared" si="21"/>
        <v>0</v>
      </c>
    </row>
    <row r="131" spans="1:127" x14ac:dyDescent="0.25">
      <c r="A131">
        <v>20118110209</v>
      </c>
      <c r="B131">
        <v>8318</v>
      </c>
      <c r="C131" t="s">
        <v>107</v>
      </c>
      <c r="D131">
        <v>11.66</v>
      </c>
      <c r="E131">
        <v>20110718</v>
      </c>
      <c r="F131" t="s">
        <v>108</v>
      </c>
      <c r="G131" t="s">
        <v>913</v>
      </c>
      <c r="H131">
        <v>0</v>
      </c>
      <c r="I131" t="s">
        <v>40</v>
      </c>
      <c r="J131">
        <v>17</v>
      </c>
      <c r="K131" t="s">
        <v>41</v>
      </c>
      <c r="L131" t="s">
        <v>69</v>
      </c>
      <c r="M131" t="s">
        <v>11</v>
      </c>
      <c r="N131" t="s">
        <v>43</v>
      </c>
      <c r="O131" t="s">
        <v>44</v>
      </c>
      <c r="P131" t="s">
        <v>45</v>
      </c>
      <c r="Q131" t="s">
        <v>46</v>
      </c>
      <c r="R131" t="s">
        <v>47</v>
      </c>
      <c r="S131" t="s">
        <v>98</v>
      </c>
      <c r="T131" t="s">
        <v>914</v>
      </c>
      <c r="U131" t="s">
        <v>73</v>
      </c>
      <c r="V131" t="s">
        <v>50</v>
      </c>
      <c r="W131" t="s">
        <v>51</v>
      </c>
      <c r="X131">
        <v>0</v>
      </c>
      <c r="Y131" t="s">
        <v>11</v>
      </c>
      <c r="Z131" t="s">
        <v>85</v>
      </c>
      <c r="AA131">
        <v>0</v>
      </c>
      <c r="AB131" t="s">
        <v>11</v>
      </c>
      <c r="AC131" t="s">
        <v>86</v>
      </c>
      <c r="AD131" t="s">
        <v>56</v>
      </c>
      <c r="AE131" t="s">
        <v>54</v>
      </c>
      <c r="AF131" t="s">
        <v>48</v>
      </c>
      <c r="AG131" t="s">
        <v>129</v>
      </c>
      <c r="AH131">
        <v>27</v>
      </c>
      <c r="AI131" t="s">
        <v>52</v>
      </c>
      <c r="AJ131" t="s">
        <v>77</v>
      </c>
      <c r="AK131" t="s">
        <v>76</v>
      </c>
      <c r="AL131" t="s">
        <v>54</v>
      </c>
      <c r="AM131" t="s">
        <v>11</v>
      </c>
      <c r="AN131" t="s">
        <v>61</v>
      </c>
      <c r="AO131" t="s">
        <v>62</v>
      </c>
      <c r="AP131" t="s">
        <v>915</v>
      </c>
      <c r="AQ131" t="s">
        <v>63</v>
      </c>
      <c r="AR131">
        <v>0</v>
      </c>
      <c r="AS131">
        <v>0</v>
      </c>
      <c r="AT131">
        <v>0</v>
      </c>
      <c r="AU131">
        <v>2</v>
      </c>
      <c r="AV131" t="s">
        <v>11</v>
      </c>
      <c r="AW131">
        <v>12</v>
      </c>
      <c r="AX131" t="s">
        <v>64</v>
      </c>
      <c r="AY131">
        <v>1</v>
      </c>
      <c r="AZ131" t="s">
        <v>90</v>
      </c>
      <c r="BA131">
        <v>41.4852449999999</v>
      </c>
      <c r="BB131">
        <v>-81.756366999999898</v>
      </c>
      <c r="BC131">
        <v>2011</v>
      </c>
      <c r="BD131">
        <v>7</v>
      </c>
      <c r="BE131">
        <v>11725</v>
      </c>
      <c r="BF131">
        <v>59</v>
      </c>
      <c r="BG131">
        <v>390351011021</v>
      </c>
      <c r="BH131">
        <v>1591</v>
      </c>
      <c r="BI131">
        <v>807334</v>
      </c>
      <c r="BJ131">
        <v>2319</v>
      </c>
      <c r="BK131">
        <v>1304</v>
      </c>
      <c r="BL131">
        <v>1015</v>
      </c>
      <c r="BM131">
        <v>38.700000000000003</v>
      </c>
      <c r="BN131">
        <v>0</v>
      </c>
      <c r="BO131">
        <v>0</v>
      </c>
      <c r="BP131">
        <v>0</v>
      </c>
      <c r="BQ131">
        <v>73</v>
      </c>
      <c r="BR131">
        <v>15</v>
      </c>
      <c r="BS131">
        <v>11</v>
      </c>
      <c r="BT131">
        <v>0</v>
      </c>
      <c r="BU131">
        <v>163</v>
      </c>
      <c r="BV131">
        <v>344</v>
      </c>
      <c r="BW131">
        <v>394</v>
      </c>
      <c r="BX131">
        <v>192</v>
      </c>
      <c r="BY131">
        <v>120</v>
      </c>
      <c r="BZ131">
        <v>191</v>
      </c>
      <c r="CA131">
        <v>134</v>
      </c>
      <c r="CB131">
        <v>118</v>
      </c>
      <c r="CC131">
        <v>79</v>
      </c>
      <c r="CD131">
        <v>206</v>
      </c>
      <c r="CE131">
        <v>35</v>
      </c>
      <c r="CF131">
        <v>23</v>
      </c>
      <c r="CG131">
        <v>61</v>
      </c>
      <c r="CH131">
        <v>124</v>
      </c>
      <c r="CI131">
        <v>24</v>
      </c>
      <c r="CJ131">
        <v>12</v>
      </c>
      <c r="CK131">
        <v>73</v>
      </c>
      <c r="CL131">
        <v>279</v>
      </c>
      <c r="CM131">
        <v>463</v>
      </c>
      <c r="CN131">
        <v>1769</v>
      </c>
      <c r="CO131">
        <v>0</v>
      </c>
      <c r="CP131">
        <v>39</v>
      </c>
      <c r="CQ131">
        <v>0</v>
      </c>
      <c r="CR131">
        <v>0</v>
      </c>
      <c r="CS131">
        <v>48</v>
      </c>
      <c r="CT131">
        <v>14</v>
      </c>
      <c r="CU131">
        <v>2057</v>
      </c>
      <c r="CV131">
        <v>168</v>
      </c>
      <c r="CW131">
        <v>287</v>
      </c>
      <c r="CX131">
        <v>108</v>
      </c>
      <c r="CY131">
        <v>122</v>
      </c>
      <c r="CZ131">
        <v>351</v>
      </c>
      <c r="DA131">
        <v>276</v>
      </c>
      <c r="DB131">
        <v>449</v>
      </c>
      <c r="DC131">
        <v>121</v>
      </c>
      <c r="DD131">
        <v>74</v>
      </c>
      <c r="DE131">
        <v>101</v>
      </c>
      <c r="DF131">
        <v>32315</v>
      </c>
      <c r="DG131">
        <v>1.55</v>
      </c>
      <c r="DH131">
        <v>340</v>
      </c>
      <c r="DI131">
        <v>1547</v>
      </c>
      <c r="DJ131">
        <v>1492</v>
      </c>
      <c r="DK131">
        <v>55</v>
      </c>
      <c r="DL131">
        <v>479</v>
      </c>
      <c r="DM131">
        <f t="shared" si="11"/>
        <v>1</v>
      </c>
      <c r="DN131">
        <f t="shared" si="12"/>
        <v>0</v>
      </c>
      <c r="DO131">
        <f t="shared" si="13"/>
        <v>0</v>
      </c>
      <c r="DP131">
        <f t="shared" si="14"/>
        <v>0</v>
      </c>
      <c r="DQ131">
        <f t="shared" si="15"/>
        <v>0</v>
      </c>
      <c r="DR131">
        <f t="shared" si="16"/>
        <v>1</v>
      </c>
      <c r="DS131">
        <f t="shared" si="17"/>
        <v>1</v>
      </c>
      <c r="DT131">
        <f t="shared" si="18"/>
        <v>0</v>
      </c>
      <c r="DU131">
        <f t="shared" si="19"/>
        <v>0</v>
      </c>
      <c r="DV131">
        <f t="shared" si="20"/>
        <v>0</v>
      </c>
      <c r="DW131">
        <f t="shared" si="21"/>
        <v>0</v>
      </c>
    </row>
    <row r="132" spans="1:127" x14ac:dyDescent="0.25">
      <c r="A132">
        <v>20118110614</v>
      </c>
      <c r="B132">
        <v>8237</v>
      </c>
      <c r="C132" t="s">
        <v>65</v>
      </c>
      <c r="D132">
        <v>6.47</v>
      </c>
      <c r="E132">
        <v>20110716</v>
      </c>
      <c r="F132" t="s">
        <v>66</v>
      </c>
      <c r="G132" t="s">
        <v>264</v>
      </c>
      <c r="H132">
        <v>0</v>
      </c>
      <c r="I132" t="s">
        <v>102</v>
      </c>
      <c r="J132">
        <v>20</v>
      </c>
      <c r="K132" t="s">
        <v>41</v>
      </c>
      <c r="L132" t="s">
        <v>69</v>
      </c>
      <c r="M132" t="s">
        <v>11</v>
      </c>
      <c r="N132" t="s">
        <v>43</v>
      </c>
      <c r="O132" t="s">
        <v>71</v>
      </c>
      <c r="P132" t="s">
        <v>45</v>
      </c>
      <c r="Q132" t="s">
        <v>94</v>
      </c>
      <c r="R132" t="s">
        <v>145</v>
      </c>
      <c r="S132" t="s">
        <v>48</v>
      </c>
      <c r="T132" t="s">
        <v>916</v>
      </c>
      <c r="U132" t="s">
        <v>210</v>
      </c>
      <c r="V132" t="s">
        <v>50</v>
      </c>
      <c r="W132" t="s">
        <v>51</v>
      </c>
      <c r="X132">
        <v>47</v>
      </c>
      <c r="Y132" t="s">
        <v>60</v>
      </c>
      <c r="Z132" t="s">
        <v>120</v>
      </c>
      <c r="AA132" t="s">
        <v>54</v>
      </c>
      <c r="AB132" t="s">
        <v>11</v>
      </c>
      <c r="AC132" t="s">
        <v>86</v>
      </c>
      <c r="AD132" t="s">
        <v>56</v>
      </c>
      <c r="AE132" t="s">
        <v>47</v>
      </c>
      <c r="AF132" t="s">
        <v>98</v>
      </c>
      <c r="AG132" t="s">
        <v>73</v>
      </c>
      <c r="AH132">
        <v>16</v>
      </c>
      <c r="AI132" t="s">
        <v>60</v>
      </c>
      <c r="AJ132" t="s">
        <v>77</v>
      </c>
      <c r="AK132" t="s">
        <v>76</v>
      </c>
      <c r="AL132" t="s">
        <v>54</v>
      </c>
      <c r="AM132" t="s">
        <v>11</v>
      </c>
      <c r="AN132" t="s">
        <v>61</v>
      </c>
      <c r="AO132" t="s">
        <v>62</v>
      </c>
      <c r="AP132" t="s">
        <v>917</v>
      </c>
      <c r="AQ132" t="s">
        <v>63</v>
      </c>
      <c r="AR132">
        <v>0</v>
      </c>
      <c r="AS132">
        <v>0</v>
      </c>
      <c r="AT132">
        <v>1</v>
      </c>
      <c r="AU132">
        <v>0</v>
      </c>
      <c r="AV132" t="s">
        <v>11</v>
      </c>
      <c r="AW132">
        <v>12</v>
      </c>
      <c r="AX132" t="s">
        <v>64</v>
      </c>
      <c r="AY132">
        <v>1</v>
      </c>
      <c r="AZ132" t="s">
        <v>90</v>
      </c>
      <c r="BA132">
        <v>41.486350000000002</v>
      </c>
      <c r="BB132">
        <v>-81.721496000000002</v>
      </c>
      <c r="BC132">
        <v>2011</v>
      </c>
      <c r="BD132">
        <v>7</v>
      </c>
      <c r="BE132">
        <v>11754</v>
      </c>
      <c r="BF132">
        <v>94</v>
      </c>
      <c r="BG132">
        <v>390351031001</v>
      </c>
      <c r="BH132">
        <v>1749</v>
      </c>
      <c r="BI132">
        <v>669059</v>
      </c>
      <c r="BJ132">
        <v>1176</v>
      </c>
      <c r="BK132">
        <v>700</v>
      </c>
      <c r="BL132">
        <v>476</v>
      </c>
      <c r="BM132">
        <v>28.3</v>
      </c>
      <c r="BN132">
        <v>97</v>
      </c>
      <c r="BO132">
        <v>90</v>
      </c>
      <c r="BP132">
        <v>40</v>
      </c>
      <c r="BQ132">
        <v>32</v>
      </c>
      <c r="BR132">
        <v>35</v>
      </c>
      <c r="BS132">
        <v>16</v>
      </c>
      <c r="BT132">
        <v>71</v>
      </c>
      <c r="BU132">
        <v>103</v>
      </c>
      <c r="BV132">
        <v>156</v>
      </c>
      <c r="BW132">
        <v>51</v>
      </c>
      <c r="BX132">
        <v>66</v>
      </c>
      <c r="BY132">
        <v>76</v>
      </c>
      <c r="BZ132">
        <v>68</v>
      </c>
      <c r="CA132">
        <v>40</v>
      </c>
      <c r="CB132">
        <v>100</v>
      </c>
      <c r="CC132">
        <v>26</v>
      </c>
      <c r="CD132">
        <v>24</v>
      </c>
      <c r="CE132">
        <v>48</v>
      </c>
      <c r="CF132">
        <v>0</v>
      </c>
      <c r="CG132">
        <v>0</v>
      </c>
      <c r="CH132">
        <v>31</v>
      </c>
      <c r="CI132">
        <v>4</v>
      </c>
      <c r="CJ132">
        <v>2</v>
      </c>
      <c r="CK132">
        <v>259</v>
      </c>
      <c r="CL132">
        <v>85</v>
      </c>
      <c r="CM132">
        <v>138</v>
      </c>
      <c r="CN132">
        <v>970</v>
      </c>
      <c r="CO132">
        <v>0</v>
      </c>
      <c r="CP132">
        <v>10</v>
      </c>
      <c r="CQ132">
        <v>12</v>
      </c>
      <c r="CR132">
        <v>30</v>
      </c>
      <c r="CS132">
        <v>16</v>
      </c>
      <c r="CT132">
        <v>292</v>
      </c>
      <c r="CU132">
        <v>692</v>
      </c>
      <c r="CV132">
        <v>108</v>
      </c>
      <c r="CW132">
        <v>144</v>
      </c>
      <c r="CX132">
        <v>35</v>
      </c>
      <c r="CY132">
        <v>59</v>
      </c>
      <c r="CZ132">
        <v>171</v>
      </c>
      <c r="DA132">
        <v>36</v>
      </c>
      <c r="DB132">
        <v>68</v>
      </c>
      <c r="DC132">
        <v>54</v>
      </c>
      <c r="DD132">
        <v>13</v>
      </c>
      <c r="DE132">
        <v>4</v>
      </c>
      <c r="DF132">
        <v>33661</v>
      </c>
      <c r="DG132">
        <v>2.36</v>
      </c>
      <c r="DH132">
        <v>66</v>
      </c>
      <c r="DI132">
        <v>584</v>
      </c>
      <c r="DJ132">
        <v>499</v>
      </c>
      <c r="DK132">
        <v>85</v>
      </c>
      <c r="DL132">
        <v>207</v>
      </c>
      <c r="DM132">
        <f t="shared" si="11"/>
        <v>1</v>
      </c>
      <c r="DN132">
        <f t="shared" si="12"/>
        <v>0</v>
      </c>
      <c r="DO132">
        <f t="shared" si="13"/>
        <v>0</v>
      </c>
      <c r="DP132">
        <f t="shared" si="14"/>
        <v>0</v>
      </c>
      <c r="DQ132">
        <f t="shared" si="15"/>
        <v>0</v>
      </c>
      <c r="DR132">
        <f t="shared" si="16"/>
        <v>1</v>
      </c>
      <c r="DS132">
        <f t="shared" si="17"/>
        <v>1</v>
      </c>
      <c r="DT132">
        <f t="shared" si="18"/>
        <v>0</v>
      </c>
      <c r="DU132">
        <f t="shared" si="19"/>
        <v>0</v>
      </c>
      <c r="DV132">
        <f t="shared" si="20"/>
        <v>0</v>
      </c>
      <c r="DW132">
        <f t="shared" si="21"/>
        <v>0</v>
      </c>
    </row>
    <row r="133" spans="1:127" x14ac:dyDescent="0.25">
      <c r="A133">
        <v>20118110618</v>
      </c>
      <c r="B133">
        <v>8200</v>
      </c>
      <c r="C133" t="s">
        <v>99</v>
      </c>
      <c r="D133">
        <v>16.739999999999899</v>
      </c>
      <c r="E133">
        <v>20110714</v>
      </c>
      <c r="F133" t="s">
        <v>100</v>
      </c>
      <c r="G133" t="s">
        <v>265</v>
      </c>
      <c r="H133">
        <v>0</v>
      </c>
      <c r="I133" t="s">
        <v>67</v>
      </c>
      <c r="J133">
        <v>11</v>
      </c>
      <c r="K133" t="s">
        <v>41</v>
      </c>
      <c r="L133" t="s">
        <v>69</v>
      </c>
      <c r="M133" t="s">
        <v>11</v>
      </c>
      <c r="N133" t="s">
        <v>43</v>
      </c>
      <c r="O133" t="s">
        <v>71</v>
      </c>
      <c r="P133" t="s">
        <v>45</v>
      </c>
      <c r="Q133" t="s">
        <v>94</v>
      </c>
      <c r="R133" t="s">
        <v>95</v>
      </c>
      <c r="S133" t="s">
        <v>88</v>
      </c>
      <c r="T133" t="s">
        <v>918</v>
      </c>
      <c r="U133" t="s">
        <v>49</v>
      </c>
      <c r="V133" t="s">
        <v>76</v>
      </c>
      <c r="W133" t="s">
        <v>50</v>
      </c>
      <c r="X133">
        <v>53</v>
      </c>
      <c r="Y133" t="s">
        <v>60</v>
      </c>
      <c r="Z133" t="s">
        <v>85</v>
      </c>
      <c r="AA133" t="s">
        <v>54</v>
      </c>
      <c r="AB133" t="s">
        <v>11</v>
      </c>
      <c r="AC133" t="s">
        <v>86</v>
      </c>
      <c r="AD133" t="s">
        <v>56</v>
      </c>
      <c r="AE133" t="s">
        <v>47</v>
      </c>
      <c r="AF133" t="s">
        <v>47</v>
      </c>
      <c r="AG133" t="s">
        <v>73</v>
      </c>
      <c r="AH133">
        <v>25</v>
      </c>
      <c r="AI133" t="s">
        <v>52</v>
      </c>
      <c r="AJ133" t="s">
        <v>50</v>
      </c>
      <c r="AK133" t="s">
        <v>51</v>
      </c>
      <c r="AL133" t="s">
        <v>54</v>
      </c>
      <c r="AM133" t="s">
        <v>11</v>
      </c>
      <c r="AN133" t="s">
        <v>61</v>
      </c>
      <c r="AO133" t="s">
        <v>62</v>
      </c>
      <c r="AP133" t="s">
        <v>919</v>
      </c>
      <c r="AQ133" t="s">
        <v>63</v>
      </c>
      <c r="AR133">
        <v>0</v>
      </c>
      <c r="AS133">
        <v>0</v>
      </c>
      <c r="AT133">
        <v>0</v>
      </c>
      <c r="AU133">
        <v>1</v>
      </c>
      <c r="AV133" t="s">
        <v>11</v>
      </c>
      <c r="AW133">
        <v>12</v>
      </c>
      <c r="AX133" t="s">
        <v>64</v>
      </c>
      <c r="AY133">
        <v>1</v>
      </c>
      <c r="AZ133" t="s">
        <v>90</v>
      </c>
      <c r="BA133">
        <v>41.475532000000001</v>
      </c>
      <c r="BB133">
        <v>-81.699136999999894</v>
      </c>
      <c r="BC133">
        <v>2011</v>
      </c>
      <c r="BD133">
        <v>7</v>
      </c>
      <c r="BE133">
        <v>11756</v>
      </c>
      <c r="BF133">
        <v>110</v>
      </c>
      <c r="BG133">
        <v>390351039001</v>
      </c>
      <c r="BH133">
        <v>1786</v>
      </c>
      <c r="BI133">
        <v>463360</v>
      </c>
      <c r="BJ133">
        <v>949</v>
      </c>
      <c r="BK133">
        <v>471</v>
      </c>
      <c r="BL133">
        <v>478</v>
      </c>
      <c r="BM133">
        <v>37.6</v>
      </c>
      <c r="BN133">
        <v>36</v>
      </c>
      <c r="BO133">
        <v>67</v>
      </c>
      <c r="BP133">
        <v>89</v>
      </c>
      <c r="BQ133">
        <v>40</v>
      </c>
      <c r="BR133">
        <v>36</v>
      </c>
      <c r="BS133">
        <v>23</v>
      </c>
      <c r="BT133">
        <v>5</v>
      </c>
      <c r="BU133">
        <v>40</v>
      </c>
      <c r="BV133">
        <v>46</v>
      </c>
      <c r="BW133">
        <v>48</v>
      </c>
      <c r="BX133">
        <v>67</v>
      </c>
      <c r="BY133">
        <v>54</v>
      </c>
      <c r="BZ133">
        <v>80</v>
      </c>
      <c r="CA133">
        <v>88</v>
      </c>
      <c r="CB133">
        <v>51</v>
      </c>
      <c r="CC133">
        <v>0</v>
      </c>
      <c r="CD133">
        <v>38</v>
      </c>
      <c r="CE133">
        <v>38</v>
      </c>
      <c r="CF133">
        <v>60</v>
      </c>
      <c r="CG133">
        <v>32</v>
      </c>
      <c r="CH133">
        <v>7</v>
      </c>
      <c r="CI133">
        <v>0</v>
      </c>
      <c r="CJ133">
        <v>4</v>
      </c>
      <c r="CK133">
        <v>232</v>
      </c>
      <c r="CL133">
        <v>141</v>
      </c>
      <c r="CM133">
        <v>347</v>
      </c>
      <c r="CN133">
        <v>421</v>
      </c>
      <c r="CO133">
        <v>0</v>
      </c>
      <c r="CP133">
        <v>0</v>
      </c>
      <c r="CQ133">
        <v>0</v>
      </c>
      <c r="CR133">
        <v>171</v>
      </c>
      <c r="CS133">
        <v>10</v>
      </c>
      <c r="CT133">
        <v>432</v>
      </c>
      <c r="CU133">
        <v>613</v>
      </c>
      <c r="CV133">
        <v>245</v>
      </c>
      <c r="CW133">
        <v>113</v>
      </c>
      <c r="CX133">
        <v>33</v>
      </c>
      <c r="CY133">
        <v>36</v>
      </c>
      <c r="CZ133">
        <v>113</v>
      </c>
      <c r="DA133">
        <v>24</v>
      </c>
      <c r="DB133">
        <v>35</v>
      </c>
      <c r="DC133">
        <v>14</v>
      </c>
      <c r="DD133">
        <v>0</v>
      </c>
      <c r="DE133">
        <v>0</v>
      </c>
      <c r="DF133">
        <v>14904</v>
      </c>
      <c r="DG133">
        <v>2.4900000000000002</v>
      </c>
      <c r="DH133">
        <v>148</v>
      </c>
      <c r="DI133">
        <v>440</v>
      </c>
      <c r="DJ133">
        <v>381</v>
      </c>
      <c r="DK133">
        <v>59</v>
      </c>
      <c r="DL133">
        <v>131</v>
      </c>
      <c r="DM133">
        <f t="shared" si="11"/>
        <v>1</v>
      </c>
      <c r="DN133">
        <f t="shared" si="12"/>
        <v>0</v>
      </c>
      <c r="DO133">
        <f t="shared" si="13"/>
        <v>0</v>
      </c>
      <c r="DP133">
        <f t="shared" si="14"/>
        <v>0</v>
      </c>
      <c r="DQ133">
        <f t="shared" si="15"/>
        <v>0</v>
      </c>
      <c r="DR133">
        <f t="shared" si="16"/>
        <v>1</v>
      </c>
      <c r="DS133">
        <f t="shared" si="17"/>
        <v>1</v>
      </c>
      <c r="DT133">
        <f t="shared" si="18"/>
        <v>0</v>
      </c>
      <c r="DU133">
        <f t="shared" si="19"/>
        <v>0</v>
      </c>
      <c r="DV133">
        <f t="shared" si="20"/>
        <v>0</v>
      </c>
      <c r="DW133">
        <f t="shared" si="21"/>
        <v>0</v>
      </c>
    </row>
    <row r="134" spans="1:127" x14ac:dyDescent="0.25">
      <c r="A134">
        <v>20118111165</v>
      </c>
      <c r="B134">
        <v>7823</v>
      </c>
      <c r="C134" t="s">
        <v>154</v>
      </c>
      <c r="D134">
        <v>1.47</v>
      </c>
      <c r="E134">
        <v>20110705</v>
      </c>
      <c r="F134" t="s">
        <v>155</v>
      </c>
      <c r="G134" t="s">
        <v>266</v>
      </c>
      <c r="H134">
        <v>0</v>
      </c>
      <c r="I134" t="s">
        <v>115</v>
      </c>
      <c r="J134">
        <v>7</v>
      </c>
      <c r="K134" t="s">
        <v>41</v>
      </c>
      <c r="L134" t="s">
        <v>69</v>
      </c>
      <c r="M134" t="s">
        <v>11</v>
      </c>
      <c r="N134" t="s">
        <v>43</v>
      </c>
      <c r="O134" t="s">
        <v>71</v>
      </c>
      <c r="P134" t="s">
        <v>45</v>
      </c>
      <c r="Q134" t="s">
        <v>46</v>
      </c>
      <c r="R134" t="s">
        <v>87</v>
      </c>
      <c r="S134" t="s">
        <v>96</v>
      </c>
      <c r="T134" t="s">
        <v>920</v>
      </c>
      <c r="U134" t="s">
        <v>123</v>
      </c>
      <c r="V134" t="s">
        <v>76</v>
      </c>
      <c r="W134" t="s">
        <v>51</v>
      </c>
      <c r="X134">
        <v>39</v>
      </c>
      <c r="Y134" t="s">
        <v>60</v>
      </c>
      <c r="Z134" t="s">
        <v>74</v>
      </c>
      <c r="AA134" t="s">
        <v>54</v>
      </c>
      <c r="AB134" t="s">
        <v>11</v>
      </c>
      <c r="AC134" t="s">
        <v>86</v>
      </c>
      <c r="AD134" t="s">
        <v>56</v>
      </c>
      <c r="AE134" t="s">
        <v>47</v>
      </c>
      <c r="AF134" t="s">
        <v>84</v>
      </c>
      <c r="AG134" t="s">
        <v>73</v>
      </c>
      <c r="AH134">
        <v>61</v>
      </c>
      <c r="AI134" t="s">
        <v>60</v>
      </c>
      <c r="AJ134" t="s">
        <v>77</v>
      </c>
      <c r="AK134" t="s">
        <v>76</v>
      </c>
      <c r="AL134" t="s">
        <v>54</v>
      </c>
      <c r="AM134" t="s">
        <v>11</v>
      </c>
      <c r="AN134" t="s">
        <v>61</v>
      </c>
      <c r="AO134" t="s">
        <v>62</v>
      </c>
      <c r="AP134" t="s">
        <v>921</v>
      </c>
      <c r="AQ134" t="s">
        <v>63</v>
      </c>
      <c r="AR134">
        <v>0</v>
      </c>
      <c r="AS134">
        <v>0</v>
      </c>
      <c r="AT134">
        <v>0</v>
      </c>
      <c r="AU134">
        <v>1</v>
      </c>
      <c r="AV134" t="s">
        <v>11</v>
      </c>
      <c r="AW134">
        <v>12</v>
      </c>
      <c r="AX134" t="s">
        <v>64</v>
      </c>
      <c r="AY134">
        <v>1</v>
      </c>
      <c r="AZ134" t="s">
        <v>90</v>
      </c>
      <c r="BA134">
        <v>41.469661000000002</v>
      </c>
      <c r="BB134">
        <v>-81.718039000000005</v>
      </c>
      <c r="BC134">
        <v>2011</v>
      </c>
      <c r="BD134">
        <v>7</v>
      </c>
      <c r="BE134">
        <v>11826</v>
      </c>
      <c r="BF134">
        <v>86</v>
      </c>
      <c r="BG134">
        <v>390351027004</v>
      </c>
      <c r="BH134">
        <v>301</v>
      </c>
      <c r="BI134">
        <v>712348</v>
      </c>
      <c r="BJ134">
        <v>923</v>
      </c>
      <c r="BK134">
        <v>324</v>
      </c>
      <c r="BL134">
        <v>599</v>
      </c>
      <c r="BM134">
        <v>35.5</v>
      </c>
      <c r="BN134">
        <v>27</v>
      </c>
      <c r="BO134">
        <v>51</v>
      </c>
      <c r="BP134">
        <v>89</v>
      </c>
      <c r="BQ134">
        <v>59</v>
      </c>
      <c r="BR134">
        <v>61</v>
      </c>
      <c r="BS134">
        <v>0</v>
      </c>
      <c r="BT134">
        <v>0</v>
      </c>
      <c r="BU134">
        <v>53</v>
      </c>
      <c r="BV134">
        <v>38</v>
      </c>
      <c r="BW134">
        <v>69</v>
      </c>
      <c r="BX134">
        <v>63</v>
      </c>
      <c r="BY134">
        <v>132</v>
      </c>
      <c r="BZ134">
        <v>43</v>
      </c>
      <c r="CA134">
        <v>98</v>
      </c>
      <c r="CB134">
        <v>51</v>
      </c>
      <c r="CC134">
        <v>17</v>
      </c>
      <c r="CD134">
        <v>0</v>
      </c>
      <c r="CE134">
        <v>5</v>
      </c>
      <c r="CF134">
        <v>41</v>
      </c>
      <c r="CG134">
        <v>0</v>
      </c>
      <c r="CH134">
        <v>4</v>
      </c>
      <c r="CI134">
        <v>0</v>
      </c>
      <c r="CJ134">
        <v>22</v>
      </c>
      <c r="CK134">
        <v>226</v>
      </c>
      <c r="CL134">
        <v>72</v>
      </c>
      <c r="CM134">
        <v>98</v>
      </c>
      <c r="CN134">
        <v>737</v>
      </c>
      <c r="CO134">
        <v>0</v>
      </c>
      <c r="CP134">
        <v>15</v>
      </c>
      <c r="CQ134">
        <v>0</v>
      </c>
      <c r="CR134">
        <v>17</v>
      </c>
      <c r="CS134">
        <v>56</v>
      </c>
      <c r="CT134">
        <v>47</v>
      </c>
      <c r="CU134">
        <v>583</v>
      </c>
      <c r="CV134">
        <v>300</v>
      </c>
      <c r="CW134">
        <v>162</v>
      </c>
      <c r="CX134">
        <v>20</v>
      </c>
      <c r="CY134">
        <v>43</v>
      </c>
      <c r="CZ134">
        <v>27</v>
      </c>
      <c r="DA134">
        <v>0</v>
      </c>
      <c r="DB134">
        <v>31</v>
      </c>
      <c r="DC134">
        <v>0</v>
      </c>
      <c r="DD134">
        <v>0</v>
      </c>
      <c r="DE134">
        <v>0</v>
      </c>
      <c r="DF134">
        <v>20985</v>
      </c>
      <c r="DG134">
        <v>3.81</v>
      </c>
      <c r="DH134">
        <v>57</v>
      </c>
      <c r="DI134">
        <v>361</v>
      </c>
      <c r="DJ134">
        <v>242</v>
      </c>
      <c r="DK134">
        <v>119</v>
      </c>
      <c r="DL134">
        <v>79</v>
      </c>
      <c r="DM134">
        <f t="shared" ref="DM134:DM197" si="22">IF(BC134=2011,1,0)</f>
        <v>1</v>
      </c>
      <c r="DN134">
        <f t="shared" ref="DN134:DN197" si="23">IF(BC134=2012,1,0)</f>
        <v>0</v>
      </c>
      <c r="DO134">
        <f t="shared" ref="DO134:DO197" si="24">IF(BC134=2013,1,0)</f>
        <v>0</v>
      </c>
      <c r="DP134">
        <f t="shared" ref="DP134:DP197" si="25">IF(BC134=2014,1,0)</f>
        <v>0</v>
      </c>
      <c r="DQ134">
        <f t="shared" ref="DQ134:DQ197" si="26">IF(BC134=2015,1,0)</f>
        <v>0</v>
      </c>
      <c r="DR134">
        <f t="shared" ref="DR134:DR197" si="27">IF(L134="Pedalcycles",1,0)</f>
        <v>1</v>
      </c>
      <c r="DS134">
        <f t="shared" ref="DS134:DS197" si="28">DM134*DR134</f>
        <v>1</v>
      </c>
      <c r="DT134">
        <f t="shared" ref="DT134:DT197" si="29">DN134*DR134</f>
        <v>0</v>
      </c>
      <c r="DU134">
        <f t="shared" ref="DU134:DU197" si="30">DO134*DR134</f>
        <v>0</v>
      </c>
      <c r="DV134">
        <f t="shared" ref="DV134:DV197" si="31">DP134*DR134</f>
        <v>0</v>
      </c>
      <c r="DW134">
        <f t="shared" ref="DW134:DW197" si="32">DQ134*DR134</f>
        <v>0</v>
      </c>
    </row>
    <row r="135" spans="1:127" x14ac:dyDescent="0.25">
      <c r="A135">
        <v>20118111950</v>
      </c>
      <c r="B135">
        <v>8234</v>
      </c>
      <c r="C135" t="s">
        <v>307</v>
      </c>
      <c r="D135">
        <v>1.4</v>
      </c>
      <c r="E135">
        <v>20110715</v>
      </c>
      <c r="F135" t="s">
        <v>308</v>
      </c>
      <c r="G135" t="s">
        <v>407</v>
      </c>
      <c r="H135">
        <v>0</v>
      </c>
      <c r="I135" t="s">
        <v>125</v>
      </c>
      <c r="J135">
        <v>20</v>
      </c>
      <c r="K135" t="s">
        <v>41</v>
      </c>
      <c r="L135" t="s">
        <v>69</v>
      </c>
      <c r="M135" t="s">
        <v>11</v>
      </c>
      <c r="N135" t="s">
        <v>70</v>
      </c>
      <c r="O135" t="s">
        <v>71</v>
      </c>
      <c r="P135" t="s">
        <v>45</v>
      </c>
      <c r="Q135" t="s">
        <v>46</v>
      </c>
      <c r="R135" t="s">
        <v>106</v>
      </c>
      <c r="S135" t="s">
        <v>98</v>
      </c>
      <c r="T135" t="s">
        <v>922</v>
      </c>
      <c r="U135" t="s">
        <v>73</v>
      </c>
      <c r="V135" t="s">
        <v>76</v>
      </c>
      <c r="W135" t="s">
        <v>77</v>
      </c>
      <c r="X135">
        <v>9</v>
      </c>
      <c r="Y135" t="s">
        <v>60</v>
      </c>
      <c r="Z135" t="s">
        <v>120</v>
      </c>
      <c r="AA135" t="s">
        <v>54</v>
      </c>
      <c r="AB135" t="s">
        <v>11</v>
      </c>
      <c r="AC135" t="s">
        <v>86</v>
      </c>
      <c r="AD135" t="s">
        <v>56</v>
      </c>
      <c r="AE135" t="s">
        <v>54</v>
      </c>
      <c r="AF135" t="s">
        <v>48</v>
      </c>
      <c r="AG135" t="s">
        <v>49</v>
      </c>
      <c r="AH135">
        <v>29</v>
      </c>
      <c r="AI135" t="s">
        <v>60</v>
      </c>
      <c r="AJ135" t="s">
        <v>51</v>
      </c>
      <c r="AK135" t="s">
        <v>50</v>
      </c>
      <c r="AL135" t="s">
        <v>54</v>
      </c>
      <c r="AM135" t="s">
        <v>11</v>
      </c>
      <c r="AN135" t="s">
        <v>61</v>
      </c>
      <c r="AO135" t="s">
        <v>62</v>
      </c>
      <c r="AP135" t="s">
        <v>923</v>
      </c>
      <c r="AQ135" t="s">
        <v>63</v>
      </c>
      <c r="AR135">
        <v>0</v>
      </c>
      <c r="AS135">
        <v>0</v>
      </c>
      <c r="AT135">
        <v>0</v>
      </c>
      <c r="AU135">
        <v>0</v>
      </c>
      <c r="AV135" t="s">
        <v>11</v>
      </c>
      <c r="AW135">
        <v>12</v>
      </c>
      <c r="AX135" t="s">
        <v>64</v>
      </c>
      <c r="AY135">
        <v>1</v>
      </c>
      <c r="AZ135" t="s">
        <v>90</v>
      </c>
      <c r="BA135">
        <v>41.477736999999898</v>
      </c>
      <c r="BB135">
        <v>-81.680318999999898</v>
      </c>
      <c r="BC135">
        <v>2011</v>
      </c>
      <c r="BD135">
        <v>7</v>
      </c>
      <c r="BE135">
        <v>11836</v>
      </c>
      <c r="BF135">
        <v>116</v>
      </c>
      <c r="BG135">
        <v>390351042001</v>
      </c>
      <c r="BH135">
        <v>994</v>
      </c>
      <c r="BI135">
        <v>1188712</v>
      </c>
      <c r="BJ135">
        <v>493</v>
      </c>
      <c r="BK135">
        <v>230</v>
      </c>
      <c r="BL135">
        <v>263</v>
      </c>
      <c r="BM135">
        <v>34.299999999999898</v>
      </c>
      <c r="BN135">
        <v>53</v>
      </c>
      <c r="BO135">
        <v>9</v>
      </c>
      <c r="BP135">
        <v>54</v>
      </c>
      <c r="BQ135">
        <v>6</v>
      </c>
      <c r="BR135">
        <v>0</v>
      </c>
      <c r="BS135">
        <v>0</v>
      </c>
      <c r="BT135">
        <v>19</v>
      </c>
      <c r="BU135">
        <v>37</v>
      </c>
      <c r="BV135">
        <v>48</v>
      </c>
      <c r="BW135">
        <v>49</v>
      </c>
      <c r="BX135">
        <v>61</v>
      </c>
      <c r="BY135">
        <v>22</v>
      </c>
      <c r="BZ135">
        <v>55</v>
      </c>
      <c r="CA135">
        <v>32</v>
      </c>
      <c r="CB135">
        <v>14</v>
      </c>
      <c r="CC135">
        <v>0</v>
      </c>
      <c r="CD135">
        <v>0</v>
      </c>
      <c r="CE135">
        <v>0</v>
      </c>
      <c r="CF135">
        <v>21</v>
      </c>
      <c r="CG135">
        <v>13</v>
      </c>
      <c r="CH135">
        <v>0</v>
      </c>
      <c r="CI135">
        <v>0</v>
      </c>
      <c r="CJ135">
        <v>0</v>
      </c>
      <c r="CK135">
        <v>122</v>
      </c>
      <c r="CL135">
        <v>34</v>
      </c>
      <c r="CM135">
        <v>241</v>
      </c>
      <c r="CN135">
        <v>230</v>
      </c>
      <c r="CO135">
        <v>6</v>
      </c>
      <c r="CP135">
        <v>0</v>
      </c>
      <c r="CQ135">
        <v>0</v>
      </c>
      <c r="CR135">
        <v>0</v>
      </c>
      <c r="CS135">
        <v>16</v>
      </c>
      <c r="CT135">
        <v>69</v>
      </c>
      <c r="CU135">
        <v>315</v>
      </c>
      <c r="CV135">
        <v>41</v>
      </c>
      <c r="CW135">
        <v>110</v>
      </c>
      <c r="CX135">
        <v>3</v>
      </c>
      <c r="CY135">
        <v>26</v>
      </c>
      <c r="CZ135">
        <v>62</v>
      </c>
      <c r="DA135">
        <v>17</v>
      </c>
      <c r="DB135">
        <v>25</v>
      </c>
      <c r="DC135">
        <v>13</v>
      </c>
      <c r="DD135">
        <v>7</v>
      </c>
      <c r="DE135">
        <v>11</v>
      </c>
      <c r="DF135">
        <v>19531</v>
      </c>
      <c r="DG135">
        <v>2.34</v>
      </c>
      <c r="DH135">
        <v>28</v>
      </c>
      <c r="DI135">
        <v>233</v>
      </c>
      <c r="DJ135">
        <v>211</v>
      </c>
      <c r="DK135">
        <v>22</v>
      </c>
      <c r="DL135">
        <v>47</v>
      </c>
      <c r="DM135">
        <f t="shared" si="22"/>
        <v>1</v>
      </c>
      <c r="DN135">
        <f t="shared" si="23"/>
        <v>0</v>
      </c>
      <c r="DO135">
        <f t="shared" si="24"/>
        <v>0</v>
      </c>
      <c r="DP135">
        <f t="shared" si="25"/>
        <v>0</v>
      </c>
      <c r="DQ135">
        <f t="shared" si="26"/>
        <v>0</v>
      </c>
      <c r="DR135">
        <f t="shared" si="27"/>
        <v>1</v>
      </c>
      <c r="DS135">
        <f t="shared" si="28"/>
        <v>1</v>
      </c>
      <c r="DT135">
        <f t="shared" si="29"/>
        <v>0</v>
      </c>
      <c r="DU135">
        <f t="shared" si="30"/>
        <v>0</v>
      </c>
      <c r="DV135">
        <f t="shared" si="31"/>
        <v>0</v>
      </c>
      <c r="DW135">
        <f t="shared" si="32"/>
        <v>0</v>
      </c>
    </row>
    <row r="136" spans="1:127" x14ac:dyDescent="0.25">
      <c r="A136">
        <v>20134028877</v>
      </c>
      <c r="B136">
        <v>4725</v>
      </c>
      <c r="C136" t="s">
        <v>65</v>
      </c>
      <c r="D136">
        <v>4.88</v>
      </c>
      <c r="E136">
        <v>20130430</v>
      </c>
      <c r="F136" t="s">
        <v>66</v>
      </c>
      <c r="G136" t="s">
        <v>397</v>
      </c>
      <c r="H136">
        <v>0</v>
      </c>
      <c r="I136" t="s">
        <v>115</v>
      </c>
      <c r="J136">
        <v>18</v>
      </c>
      <c r="K136" t="s">
        <v>41</v>
      </c>
      <c r="L136" t="s">
        <v>69</v>
      </c>
      <c r="M136" t="s">
        <v>11</v>
      </c>
      <c r="N136" t="s">
        <v>43</v>
      </c>
      <c r="O136" t="s">
        <v>71</v>
      </c>
      <c r="P136" t="s">
        <v>45</v>
      </c>
      <c r="Q136" t="s">
        <v>94</v>
      </c>
      <c r="R136" t="s">
        <v>57</v>
      </c>
      <c r="S136" t="s">
        <v>98</v>
      </c>
      <c r="T136" t="s">
        <v>924</v>
      </c>
      <c r="U136" t="s">
        <v>73</v>
      </c>
      <c r="V136" t="s">
        <v>76</v>
      </c>
      <c r="W136" t="s">
        <v>77</v>
      </c>
      <c r="X136">
        <v>41</v>
      </c>
      <c r="Y136" t="s">
        <v>60</v>
      </c>
      <c r="Z136" t="s">
        <v>85</v>
      </c>
      <c r="AA136" t="s">
        <v>54</v>
      </c>
      <c r="AB136" t="s">
        <v>11</v>
      </c>
      <c r="AC136" t="s">
        <v>86</v>
      </c>
      <c r="AD136" t="s">
        <v>56</v>
      </c>
      <c r="AE136" t="s">
        <v>54</v>
      </c>
      <c r="AF136" t="s">
        <v>96</v>
      </c>
      <c r="AG136" t="s">
        <v>123</v>
      </c>
      <c r="AH136">
        <v>51</v>
      </c>
      <c r="AI136" t="s">
        <v>52</v>
      </c>
      <c r="AJ136" t="s">
        <v>76</v>
      </c>
      <c r="AK136" t="s">
        <v>47</v>
      </c>
      <c r="AL136" t="s">
        <v>54</v>
      </c>
      <c r="AM136" t="s">
        <v>11</v>
      </c>
      <c r="AN136" t="s">
        <v>61</v>
      </c>
      <c r="AO136" t="s">
        <v>62</v>
      </c>
      <c r="AP136" t="s">
        <v>925</v>
      </c>
      <c r="AQ136" t="s">
        <v>63</v>
      </c>
      <c r="AR136">
        <v>0</v>
      </c>
      <c r="AS136">
        <v>0</v>
      </c>
      <c r="AT136">
        <v>0</v>
      </c>
      <c r="AU136">
        <v>1</v>
      </c>
      <c r="AV136" t="s">
        <v>11</v>
      </c>
      <c r="AW136">
        <v>12</v>
      </c>
      <c r="AX136" t="s">
        <v>64</v>
      </c>
      <c r="AY136">
        <v>1</v>
      </c>
      <c r="AZ136" t="s">
        <v>1</v>
      </c>
      <c r="BA136">
        <v>41.479996999999898</v>
      </c>
      <c r="BB136">
        <v>-81.750229000000004</v>
      </c>
      <c r="BC136">
        <v>2013</v>
      </c>
      <c r="BD136">
        <v>4</v>
      </c>
      <c r="BE136">
        <v>11943</v>
      </c>
      <c r="BF136">
        <v>58</v>
      </c>
      <c r="BG136">
        <v>390351011012</v>
      </c>
      <c r="BH136">
        <v>1594</v>
      </c>
      <c r="BI136">
        <v>159137</v>
      </c>
      <c r="BJ136">
        <v>807</v>
      </c>
      <c r="BK136">
        <v>427</v>
      </c>
      <c r="BL136">
        <v>380</v>
      </c>
      <c r="BM136">
        <v>46.799999999999898</v>
      </c>
      <c r="BN136">
        <v>43</v>
      </c>
      <c r="BO136">
        <v>10</v>
      </c>
      <c r="BP136">
        <v>9</v>
      </c>
      <c r="BQ136">
        <v>20</v>
      </c>
      <c r="BR136">
        <v>31</v>
      </c>
      <c r="BS136">
        <v>26</v>
      </c>
      <c r="BT136">
        <v>18</v>
      </c>
      <c r="BU136">
        <v>11</v>
      </c>
      <c r="BV136">
        <v>21</v>
      </c>
      <c r="BW136">
        <v>75</v>
      </c>
      <c r="BX136">
        <v>58</v>
      </c>
      <c r="BY136">
        <v>57</v>
      </c>
      <c r="BZ136">
        <v>85</v>
      </c>
      <c r="CA136">
        <v>70</v>
      </c>
      <c r="CB136">
        <v>117</v>
      </c>
      <c r="CC136">
        <v>62</v>
      </c>
      <c r="CD136">
        <v>8</v>
      </c>
      <c r="CE136">
        <v>27</v>
      </c>
      <c r="CF136">
        <v>9</v>
      </c>
      <c r="CG136">
        <v>6</v>
      </c>
      <c r="CH136">
        <v>27</v>
      </c>
      <c r="CI136">
        <v>0</v>
      </c>
      <c r="CJ136">
        <v>17</v>
      </c>
      <c r="CK136">
        <v>82</v>
      </c>
      <c r="CL136">
        <v>86</v>
      </c>
      <c r="CM136">
        <v>451</v>
      </c>
      <c r="CN136">
        <v>263</v>
      </c>
      <c r="CO136">
        <v>0</v>
      </c>
      <c r="CP136">
        <v>40</v>
      </c>
      <c r="CQ136">
        <v>0</v>
      </c>
      <c r="CR136">
        <v>5</v>
      </c>
      <c r="CS136">
        <v>48</v>
      </c>
      <c r="CT136">
        <v>75</v>
      </c>
      <c r="CU136">
        <v>639</v>
      </c>
      <c r="CV136">
        <v>169</v>
      </c>
      <c r="CW136">
        <v>133</v>
      </c>
      <c r="CX136">
        <v>36</v>
      </c>
      <c r="CY136">
        <v>48</v>
      </c>
      <c r="CZ136">
        <v>147</v>
      </c>
      <c r="DA136">
        <v>60</v>
      </c>
      <c r="DB136">
        <v>30</v>
      </c>
      <c r="DC136">
        <v>16</v>
      </c>
      <c r="DD136">
        <v>0</v>
      </c>
      <c r="DE136">
        <v>0</v>
      </c>
      <c r="DF136">
        <v>13778</v>
      </c>
      <c r="DG136">
        <v>1.32</v>
      </c>
      <c r="DH136">
        <v>295</v>
      </c>
      <c r="DI136">
        <v>741</v>
      </c>
      <c r="DJ136">
        <v>610</v>
      </c>
      <c r="DK136">
        <v>131</v>
      </c>
      <c r="DL136">
        <v>25</v>
      </c>
      <c r="DM136">
        <f t="shared" si="22"/>
        <v>0</v>
      </c>
      <c r="DN136">
        <f t="shared" si="23"/>
        <v>0</v>
      </c>
      <c r="DO136">
        <f t="shared" si="24"/>
        <v>1</v>
      </c>
      <c r="DP136">
        <f t="shared" si="25"/>
        <v>0</v>
      </c>
      <c r="DQ136">
        <f t="shared" si="26"/>
        <v>0</v>
      </c>
      <c r="DR136">
        <f t="shared" si="27"/>
        <v>1</v>
      </c>
      <c r="DS136">
        <f t="shared" si="28"/>
        <v>0</v>
      </c>
      <c r="DT136">
        <f t="shared" si="29"/>
        <v>0</v>
      </c>
      <c r="DU136">
        <f t="shared" si="30"/>
        <v>1</v>
      </c>
      <c r="DV136">
        <f t="shared" si="31"/>
        <v>0</v>
      </c>
      <c r="DW136">
        <f t="shared" si="32"/>
        <v>0</v>
      </c>
    </row>
    <row r="137" spans="1:127" x14ac:dyDescent="0.25">
      <c r="A137">
        <v>20118113880</v>
      </c>
      <c r="B137">
        <v>8646</v>
      </c>
      <c r="C137" t="s">
        <v>164</v>
      </c>
      <c r="D137">
        <v>1.45</v>
      </c>
      <c r="E137">
        <v>20110726</v>
      </c>
      <c r="F137" t="s">
        <v>152</v>
      </c>
      <c r="G137">
        <v>1886</v>
      </c>
      <c r="H137">
        <v>0</v>
      </c>
      <c r="I137" t="s">
        <v>115</v>
      </c>
      <c r="J137">
        <v>12</v>
      </c>
      <c r="K137" t="s">
        <v>41</v>
      </c>
      <c r="L137" t="s">
        <v>69</v>
      </c>
      <c r="M137" t="s">
        <v>11</v>
      </c>
      <c r="N137" t="s">
        <v>43</v>
      </c>
      <c r="O137" t="s">
        <v>71</v>
      </c>
      <c r="P137" t="s">
        <v>45</v>
      </c>
      <c r="Q137" t="s">
        <v>72</v>
      </c>
      <c r="R137" t="s">
        <v>57</v>
      </c>
      <c r="S137" t="s">
        <v>98</v>
      </c>
      <c r="T137" t="s">
        <v>926</v>
      </c>
      <c r="U137" t="s">
        <v>73</v>
      </c>
      <c r="V137" t="s">
        <v>77</v>
      </c>
      <c r="W137" t="s">
        <v>76</v>
      </c>
      <c r="X137">
        <v>15</v>
      </c>
      <c r="Y137" t="s">
        <v>60</v>
      </c>
      <c r="Z137" t="s">
        <v>74</v>
      </c>
      <c r="AA137" t="s">
        <v>54</v>
      </c>
      <c r="AB137" t="s">
        <v>11</v>
      </c>
      <c r="AC137" t="s">
        <v>86</v>
      </c>
      <c r="AD137" t="s">
        <v>56</v>
      </c>
      <c r="AE137" t="s">
        <v>54</v>
      </c>
      <c r="AF137" t="s">
        <v>48</v>
      </c>
      <c r="AG137" t="s">
        <v>89</v>
      </c>
      <c r="AH137">
        <v>15</v>
      </c>
      <c r="AI137" t="s">
        <v>52</v>
      </c>
      <c r="AJ137" t="s">
        <v>51</v>
      </c>
      <c r="AK137" t="s">
        <v>50</v>
      </c>
      <c r="AL137" t="s">
        <v>54</v>
      </c>
      <c r="AM137" t="s">
        <v>11</v>
      </c>
      <c r="AN137" t="s">
        <v>61</v>
      </c>
      <c r="AO137" t="s">
        <v>62</v>
      </c>
      <c r="AP137" t="s">
        <v>927</v>
      </c>
      <c r="AQ137" t="s">
        <v>63</v>
      </c>
      <c r="AR137">
        <v>0</v>
      </c>
      <c r="AS137">
        <v>0</v>
      </c>
      <c r="AT137">
        <v>1</v>
      </c>
      <c r="AU137">
        <v>0</v>
      </c>
      <c r="AV137" t="s">
        <v>11</v>
      </c>
      <c r="AW137">
        <v>12</v>
      </c>
      <c r="AX137" t="s">
        <v>64</v>
      </c>
      <c r="AY137">
        <v>1</v>
      </c>
      <c r="AZ137" t="s">
        <v>90</v>
      </c>
      <c r="BA137">
        <v>41.480108000000001</v>
      </c>
      <c r="BB137">
        <v>-81.730259000000004</v>
      </c>
      <c r="BC137">
        <v>2011</v>
      </c>
      <c r="BD137">
        <v>7</v>
      </c>
      <c r="BE137">
        <v>12010</v>
      </c>
      <c r="BF137">
        <v>1125</v>
      </c>
      <c r="BG137">
        <v>390351019011</v>
      </c>
      <c r="BH137">
        <v>1611</v>
      </c>
      <c r="BI137">
        <v>174774</v>
      </c>
      <c r="BJ137">
        <v>645</v>
      </c>
      <c r="BK137">
        <v>340</v>
      </c>
      <c r="BL137">
        <v>305</v>
      </c>
      <c r="BM137">
        <v>37.6</v>
      </c>
      <c r="BN137">
        <v>34</v>
      </c>
      <c r="BO137">
        <v>58</v>
      </c>
      <c r="BP137">
        <v>16</v>
      </c>
      <c r="BQ137">
        <v>39</v>
      </c>
      <c r="BR137">
        <v>0</v>
      </c>
      <c r="BS137">
        <v>0</v>
      </c>
      <c r="BT137">
        <v>0</v>
      </c>
      <c r="BU137">
        <v>42</v>
      </c>
      <c r="BV137">
        <v>63</v>
      </c>
      <c r="BW137">
        <v>59</v>
      </c>
      <c r="BX137">
        <v>33</v>
      </c>
      <c r="BY137">
        <v>4</v>
      </c>
      <c r="BZ137">
        <v>75</v>
      </c>
      <c r="CA137">
        <v>47</v>
      </c>
      <c r="CB137">
        <v>104</v>
      </c>
      <c r="CC137">
        <v>18</v>
      </c>
      <c r="CD137">
        <v>0</v>
      </c>
      <c r="CE137">
        <v>6</v>
      </c>
      <c r="CF137">
        <v>11</v>
      </c>
      <c r="CG137">
        <v>26</v>
      </c>
      <c r="CH137">
        <v>0</v>
      </c>
      <c r="CI137">
        <v>10</v>
      </c>
      <c r="CJ137">
        <v>0</v>
      </c>
      <c r="CK137">
        <v>147</v>
      </c>
      <c r="CL137">
        <v>53</v>
      </c>
      <c r="CM137">
        <v>74</v>
      </c>
      <c r="CN137">
        <v>518</v>
      </c>
      <c r="CO137">
        <v>0</v>
      </c>
      <c r="CP137">
        <v>0</v>
      </c>
      <c r="CQ137">
        <v>0</v>
      </c>
      <c r="CR137">
        <v>32</v>
      </c>
      <c r="CS137">
        <v>21</v>
      </c>
      <c r="CT137">
        <v>134</v>
      </c>
      <c r="CU137">
        <v>456</v>
      </c>
      <c r="CV137">
        <v>52</v>
      </c>
      <c r="CW137">
        <v>97</v>
      </c>
      <c r="CX137">
        <v>21</v>
      </c>
      <c r="CY137">
        <v>31</v>
      </c>
      <c r="CZ137">
        <v>56</v>
      </c>
      <c r="DA137">
        <v>74</v>
      </c>
      <c r="DB137">
        <v>78</v>
      </c>
      <c r="DC137">
        <v>37</v>
      </c>
      <c r="DD137">
        <v>10</v>
      </c>
      <c r="DE137">
        <v>0</v>
      </c>
      <c r="DF137">
        <v>40347</v>
      </c>
      <c r="DG137">
        <v>2.11</v>
      </c>
      <c r="DH137">
        <v>43</v>
      </c>
      <c r="DI137">
        <v>359</v>
      </c>
      <c r="DJ137">
        <v>305</v>
      </c>
      <c r="DK137">
        <v>54</v>
      </c>
      <c r="DL137">
        <v>158</v>
      </c>
      <c r="DM137">
        <f t="shared" si="22"/>
        <v>1</v>
      </c>
      <c r="DN137">
        <f t="shared" si="23"/>
        <v>0</v>
      </c>
      <c r="DO137">
        <f t="shared" si="24"/>
        <v>0</v>
      </c>
      <c r="DP137">
        <f t="shared" si="25"/>
        <v>0</v>
      </c>
      <c r="DQ137">
        <f t="shared" si="26"/>
        <v>0</v>
      </c>
      <c r="DR137">
        <f t="shared" si="27"/>
        <v>1</v>
      </c>
      <c r="DS137">
        <f t="shared" si="28"/>
        <v>1</v>
      </c>
      <c r="DT137">
        <f t="shared" si="29"/>
        <v>0</v>
      </c>
      <c r="DU137">
        <f t="shared" si="30"/>
        <v>0</v>
      </c>
      <c r="DV137">
        <f t="shared" si="31"/>
        <v>0</v>
      </c>
      <c r="DW137">
        <f t="shared" si="32"/>
        <v>0</v>
      </c>
    </row>
    <row r="138" spans="1:127" x14ac:dyDescent="0.25">
      <c r="A138">
        <v>20118114588</v>
      </c>
      <c r="B138">
        <v>8658</v>
      </c>
      <c r="C138" t="s">
        <v>65</v>
      </c>
      <c r="D138">
        <v>5.39</v>
      </c>
      <c r="E138">
        <v>20110726</v>
      </c>
      <c r="F138" t="s">
        <v>66</v>
      </c>
      <c r="G138" t="s">
        <v>408</v>
      </c>
      <c r="H138">
        <v>0</v>
      </c>
      <c r="I138" t="s">
        <v>115</v>
      </c>
      <c r="J138">
        <v>4</v>
      </c>
      <c r="K138" t="s">
        <v>68</v>
      </c>
      <c r="L138" t="s">
        <v>69</v>
      </c>
      <c r="M138" t="s">
        <v>11</v>
      </c>
      <c r="N138" t="s">
        <v>70</v>
      </c>
      <c r="O138" t="s">
        <v>71</v>
      </c>
      <c r="P138" t="s">
        <v>45</v>
      </c>
      <c r="Q138" t="s">
        <v>72</v>
      </c>
      <c r="R138" t="s">
        <v>195</v>
      </c>
      <c r="S138" t="s">
        <v>98</v>
      </c>
      <c r="T138" t="s">
        <v>928</v>
      </c>
      <c r="U138" t="s">
        <v>73</v>
      </c>
      <c r="V138" t="s">
        <v>77</v>
      </c>
      <c r="W138" t="s">
        <v>76</v>
      </c>
      <c r="X138">
        <v>0</v>
      </c>
      <c r="Y138" t="s">
        <v>60</v>
      </c>
      <c r="Z138" t="s">
        <v>85</v>
      </c>
      <c r="AA138">
        <v>0</v>
      </c>
      <c r="AB138" t="s">
        <v>11</v>
      </c>
      <c r="AC138" t="s">
        <v>86</v>
      </c>
      <c r="AD138" t="s">
        <v>56</v>
      </c>
      <c r="AE138" t="s">
        <v>54</v>
      </c>
      <c r="AF138" t="s">
        <v>48</v>
      </c>
      <c r="AG138" t="s">
        <v>150</v>
      </c>
      <c r="AH138">
        <v>53</v>
      </c>
      <c r="AI138" t="s">
        <v>60</v>
      </c>
      <c r="AJ138" t="s">
        <v>50</v>
      </c>
      <c r="AK138" t="s">
        <v>51</v>
      </c>
      <c r="AL138" t="s">
        <v>54</v>
      </c>
      <c r="AM138" t="s">
        <v>11</v>
      </c>
      <c r="AN138" t="s">
        <v>61</v>
      </c>
      <c r="AO138" t="s">
        <v>62</v>
      </c>
      <c r="AP138" t="s">
        <v>929</v>
      </c>
      <c r="AQ138" t="s">
        <v>63</v>
      </c>
      <c r="AR138">
        <v>0</v>
      </c>
      <c r="AS138">
        <v>0</v>
      </c>
      <c r="AT138">
        <v>0</v>
      </c>
      <c r="AU138">
        <v>0</v>
      </c>
      <c r="AV138" t="s">
        <v>11</v>
      </c>
      <c r="AW138">
        <v>12</v>
      </c>
      <c r="AX138" t="s">
        <v>64</v>
      </c>
      <c r="AY138">
        <v>1</v>
      </c>
      <c r="AZ138" t="s">
        <v>90</v>
      </c>
      <c r="BA138">
        <v>41.481315000000002</v>
      </c>
      <c r="BB138">
        <v>-81.740797000000001</v>
      </c>
      <c r="BC138">
        <v>2011</v>
      </c>
      <c r="BD138">
        <v>7</v>
      </c>
      <c r="BE138">
        <v>12039</v>
      </c>
      <c r="BF138">
        <v>1104</v>
      </c>
      <c r="BG138">
        <v>390351012002</v>
      </c>
      <c r="BH138">
        <v>1960</v>
      </c>
      <c r="BI138">
        <v>348274</v>
      </c>
      <c r="BJ138">
        <v>1405</v>
      </c>
      <c r="BK138">
        <v>740</v>
      </c>
      <c r="BL138">
        <v>665</v>
      </c>
      <c r="BM138">
        <v>35.200000000000003</v>
      </c>
      <c r="BN138">
        <v>26</v>
      </c>
      <c r="BO138">
        <v>45</v>
      </c>
      <c r="BP138">
        <v>56</v>
      </c>
      <c r="BQ138">
        <v>104</v>
      </c>
      <c r="BR138">
        <v>143</v>
      </c>
      <c r="BS138">
        <v>32</v>
      </c>
      <c r="BT138">
        <v>0</v>
      </c>
      <c r="BU138">
        <v>26</v>
      </c>
      <c r="BV138">
        <v>175</v>
      </c>
      <c r="BW138">
        <v>92</v>
      </c>
      <c r="BX138">
        <v>98</v>
      </c>
      <c r="BY138">
        <v>113</v>
      </c>
      <c r="BZ138">
        <v>87</v>
      </c>
      <c r="CA138">
        <v>87</v>
      </c>
      <c r="CB138">
        <v>102</v>
      </c>
      <c r="CC138">
        <v>30</v>
      </c>
      <c r="CD138">
        <v>7</v>
      </c>
      <c r="CE138">
        <v>0</v>
      </c>
      <c r="CF138">
        <v>8</v>
      </c>
      <c r="CG138">
        <v>34</v>
      </c>
      <c r="CH138">
        <v>46</v>
      </c>
      <c r="CI138">
        <v>34</v>
      </c>
      <c r="CJ138">
        <v>60</v>
      </c>
      <c r="CK138">
        <v>231</v>
      </c>
      <c r="CL138">
        <v>182</v>
      </c>
      <c r="CM138">
        <v>469</v>
      </c>
      <c r="CN138">
        <v>800</v>
      </c>
      <c r="CO138">
        <v>53</v>
      </c>
      <c r="CP138">
        <v>51</v>
      </c>
      <c r="CQ138">
        <v>0</v>
      </c>
      <c r="CR138">
        <v>17</v>
      </c>
      <c r="CS138">
        <v>15</v>
      </c>
      <c r="CT138">
        <v>211</v>
      </c>
      <c r="CU138">
        <v>973</v>
      </c>
      <c r="CV138">
        <v>222</v>
      </c>
      <c r="CW138">
        <v>248</v>
      </c>
      <c r="CX138">
        <v>16</v>
      </c>
      <c r="CY138">
        <v>37</v>
      </c>
      <c r="CZ138">
        <v>203</v>
      </c>
      <c r="DA138">
        <v>47</v>
      </c>
      <c r="DB138">
        <v>158</v>
      </c>
      <c r="DC138">
        <v>25</v>
      </c>
      <c r="DD138">
        <v>0</v>
      </c>
      <c r="DE138">
        <v>17</v>
      </c>
      <c r="DF138">
        <v>16958</v>
      </c>
      <c r="DG138">
        <v>2.0299999999999998</v>
      </c>
      <c r="DH138">
        <v>353</v>
      </c>
      <c r="DI138">
        <v>932</v>
      </c>
      <c r="DJ138">
        <v>693</v>
      </c>
      <c r="DK138">
        <v>239</v>
      </c>
      <c r="DL138">
        <v>145</v>
      </c>
      <c r="DM138">
        <f t="shared" si="22"/>
        <v>1</v>
      </c>
      <c r="DN138">
        <f t="shared" si="23"/>
        <v>0</v>
      </c>
      <c r="DO138">
        <f t="shared" si="24"/>
        <v>0</v>
      </c>
      <c r="DP138">
        <f t="shared" si="25"/>
        <v>0</v>
      </c>
      <c r="DQ138">
        <f t="shared" si="26"/>
        <v>0</v>
      </c>
      <c r="DR138">
        <f t="shared" si="27"/>
        <v>1</v>
      </c>
      <c r="DS138">
        <f t="shared" si="28"/>
        <v>1</v>
      </c>
      <c r="DT138">
        <f t="shared" si="29"/>
        <v>0</v>
      </c>
      <c r="DU138">
        <f t="shared" si="30"/>
        <v>0</v>
      </c>
      <c r="DV138">
        <f t="shared" si="31"/>
        <v>0</v>
      </c>
      <c r="DW138">
        <f t="shared" si="32"/>
        <v>0</v>
      </c>
    </row>
    <row r="139" spans="1:127" x14ac:dyDescent="0.25">
      <c r="A139">
        <v>20118114677</v>
      </c>
      <c r="B139">
        <v>8582</v>
      </c>
      <c r="C139" t="s">
        <v>37</v>
      </c>
      <c r="D139">
        <v>0.69</v>
      </c>
      <c r="E139">
        <v>20110724</v>
      </c>
      <c r="F139" t="s">
        <v>38</v>
      </c>
      <c r="G139" t="s">
        <v>178</v>
      </c>
      <c r="H139">
        <v>0</v>
      </c>
      <c r="I139" t="s">
        <v>161</v>
      </c>
      <c r="J139">
        <v>9</v>
      </c>
      <c r="K139" t="s">
        <v>41</v>
      </c>
      <c r="L139" t="s">
        <v>69</v>
      </c>
      <c r="M139" t="s">
        <v>11</v>
      </c>
      <c r="N139" t="s">
        <v>43</v>
      </c>
      <c r="O139" t="s">
        <v>71</v>
      </c>
      <c r="P139" t="s">
        <v>45</v>
      </c>
      <c r="Q139" t="s">
        <v>46</v>
      </c>
      <c r="R139" t="s">
        <v>95</v>
      </c>
      <c r="S139" t="s">
        <v>88</v>
      </c>
      <c r="T139" t="s">
        <v>930</v>
      </c>
      <c r="U139" t="s">
        <v>89</v>
      </c>
      <c r="V139" t="s">
        <v>50</v>
      </c>
      <c r="W139" t="s">
        <v>77</v>
      </c>
      <c r="X139">
        <v>24</v>
      </c>
      <c r="Y139" t="s">
        <v>52</v>
      </c>
      <c r="Z139" t="s">
        <v>85</v>
      </c>
      <c r="AA139" t="s">
        <v>54</v>
      </c>
      <c r="AB139" t="s">
        <v>11</v>
      </c>
      <c r="AC139" t="s">
        <v>86</v>
      </c>
      <c r="AD139" t="s">
        <v>56</v>
      </c>
      <c r="AE139" t="s">
        <v>47</v>
      </c>
      <c r="AF139" t="s">
        <v>47</v>
      </c>
      <c r="AG139" t="s">
        <v>73</v>
      </c>
      <c r="AH139">
        <v>49</v>
      </c>
      <c r="AI139" t="s">
        <v>60</v>
      </c>
      <c r="AJ139" t="s">
        <v>77</v>
      </c>
      <c r="AK139" t="s">
        <v>76</v>
      </c>
      <c r="AL139" t="s">
        <v>54</v>
      </c>
      <c r="AM139" t="s">
        <v>11</v>
      </c>
      <c r="AN139" t="s">
        <v>61</v>
      </c>
      <c r="AO139" t="s">
        <v>62</v>
      </c>
      <c r="AP139" t="s">
        <v>931</v>
      </c>
      <c r="AQ139" t="s">
        <v>63</v>
      </c>
      <c r="AR139">
        <v>0</v>
      </c>
      <c r="AS139">
        <v>0</v>
      </c>
      <c r="AT139">
        <v>1</v>
      </c>
      <c r="AU139">
        <v>0</v>
      </c>
      <c r="AV139" t="s">
        <v>11</v>
      </c>
      <c r="AW139">
        <v>12</v>
      </c>
      <c r="AX139" t="s">
        <v>64</v>
      </c>
      <c r="AY139">
        <v>1</v>
      </c>
      <c r="AZ139" t="s">
        <v>90</v>
      </c>
      <c r="BA139">
        <v>41.495730000000002</v>
      </c>
      <c r="BB139">
        <v>-81.682708000000005</v>
      </c>
      <c r="BC139">
        <v>2011</v>
      </c>
      <c r="BD139">
        <v>7</v>
      </c>
      <c r="BE139">
        <v>12051</v>
      </c>
      <c r="BF139">
        <v>162</v>
      </c>
      <c r="BG139">
        <v>390351077011</v>
      </c>
      <c r="BH139">
        <v>2142</v>
      </c>
      <c r="BI139">
        <v>1770609</v>
      </c>
      <c r="BJ139">
        <v>1377</v>
      </c>
      <c r="BK139">
        <v>688</v>
      </c>
      <c r="BL139">
        <v>689</v>
      </c>
      <c r="BM139">
        <v>31.1999999999999</v>
      </c>
      <c r="BN139">
        <v>19</v>
      </c>
      <c r="BO139">
        <v>0</v>
      </c>
      <c r="BP139">
        <v>0</v>
      </c>
      <c r="BQ139">
        <v>0</v>
      </c>
      <c r="BR139">
        <v>35</v>
      </c>
      <c r="BS139">
        <v>50</v>
      </c>
      <c r="BT139">
        <v>14</v>
      </c>
      <c r="BU139">
        <v>173</v>
      </c>
      <c r="BV139">
        <v>326</v>
      </c>
      <c r="BW139">
        <v>228</v>
      </c>
      <c r="BX139">
        <v>82</v>
      </c>
      <c r="BY139">
        <v>93</v>
      </c>
      <c r="BZ139">
        <v>60</v>
      </c>
      <c r="CA139">
        <v>93</v>
      </c>
      <c r="CB139">
        <v>168</v>
      </c>
      <c r="CC139">
        <v>7</v>
      </c>
      <c r="CD139">
        <v>19</v>
      </c>
      <c r="CE139">
        <v>10</v>
      </c>
      <c r="CF139">
        <v>0</v>
      </c>
      <c r="CG139">
        <v>0</v>
      </c>
      <c r="CH139">
        <v>0</v>
      </c>
      <c r="CI139">
        <v>0</v>
      </c>
      <c r="CJ139">
        <v>0</v>
      </c>
      <c r="CK139">
        <v>19</v>
      </c>
      <c r="CL139">
        <v>10</v>
      </c>
      <c r="CM139">
        <v>358</v>
      </c>
      <c r="CN139">
        <v>871</v>
      </c>
      <c r="CO139">
        <v>30</v>
      </c>
      <c r="CP139">
        <v>62</v>
      </c>
      <c r="CQ139">
        <v>0</v>
      </c>
      <c r="CR139">
        <v>19</v>
      </c>
      <c r="CS139">
        <v>37</v>
      </c>
      <c r="CT139">
        <v>22</v>
      </c>
      <c r="CU139">
        <v>1086</v>
      </c>
      <c r="CV139">
        <v>130</v>
      </c>
      <c r="CW139">
        <v>154</v>
      </c>
      <c r="CX139">
        <v>40</v>
      </c>
      <c r="CY139">
        <v>40</v>
      </c>
      <c r="CZ139">
        <v>101</v>
      </c>
      <c r="DA139">
        <v>0</v>
      </c>
      <c r="DB139">
        <v>310</v>
      </c>
      <c r="DC139">
        <v>152</v>
      </c>
      <c r="DD139">
        <v>140</v>
      </c>
      <c r="DE139">
        <v>19</v>
      </c>
      <c r="DF139">
        <v>36786</v>
      </c>
      <c r="DG139">
        <v>1.54</v>
      </c>
      <c r="DH139">
        <v>353</v>
      </c>
      <c r="DI139">
        <v>990</v>
      </c>
      <c r="DJ139">
        <v>896</v>
      </c>
      <c r="DK139">
        <v>94</v>
      </c>
      <c r="DL139">
        <v>55</v>
      </c>
      <c r="DM139">
        <f t="shared" si="22"/>
        <v>1</v>
      </c>
      <c r="DN139">
        <f t="shared" si="23"/>
        <v>0</v>
      </c>
      <c r="DO139">
        <f t="shared" si="24"/>
        <v>0</v>
      </c>
      <c r="DP139">
        <f t="shared" si="25"/>
        <v>0</v>
      </c>
      <c r="DQ139">
        <f t="shared" si="26"/>
        <v>0</v>
      </c>
      <c r="DR139">
        <f t="shared" si="27"/>
        <v>1</v>
      </c>
      <c r="DS139">
        <f t="shared" si="28"/>
        <v>1</v>
      </c>
      <c r="DT139">
        <f t="shared" si="29"/>
        <v>0</v>
      </c>
      <c r="DU139">
        <f t="shared" si="30"/>
        <v>0</v>
      </c>
      <c r="DV139">
        <f t="shared" si="31"/>
        <v>0</v>
      </c>
      <c r="DW139">
        <f t="shared" si="32"/>
        <v>0</v>
      </c>
    </row>
    <row r="140" spans="1:127" x14ac:dyDescent="0.25">
      <c r="A140">
        <v>20128051620</v>
      </c>
      <c r="B140">
        <v>4244</v>
      </c>
      <c r="C140" t="s">
        <v>107</v>
      </c>
      <c r="D140">
        <v>14.33</v>
      </c>
      <c r="E140">
        <v>20120420</v>
      </c>
      <c r="F140" t="s">
        <v>108</v>
      </c>
      <c r="G140" t="s">
        <v>198</v>
      </c>
      <c r="H140">
        <v>0</v>
      </c>
      <c r="I140" t="s">
        <v>125</v>
      </c>
      <c r="J140">
        <v>23</v>
      </c>
      <c r="K140" t="s">
        <v>68</v>
      </c>
      <c r="L140" t="s">
        <v>69</v>
      </c>
      <c r="M140" t="s">
        <v>11</v>
      </c>
      <c r="N140" t="s">
        <v>43</v>
      </c>
      <c r="O140" t="s">
        <v>121</v>
      </c>
      <c r="P140" t="s">
        <v>104</v>
      </c>
      <c r="Q140" t="s">
        <v>46</v>
      </c>
      <c r="R140" t="s">
        <v>47</v>
      </c>
      <c r="S140" t="s">
        <v>96</v>
      </c>
      <c r="T140" t="s">
        <v>932</v>
      </c>
      <c r="U140" t="s">
        <v>129</v>
      </c>
      <c r="V140" t="s">
        <v>77</v>
      </c>
      <c r="W140" t="s">
        <v>76</v>
      </c>
      <c r="X140">
        <v>22</v>
      </c>
      <c r="Y140" t="s">
        <v>60</v>
      </c>
      <c r="Z140" t="s">
        <v>85</v>
      </c>
      <c r="AA140" t="s">
        <v>54</v>
      </c>
      <c r="AB140" t="s">
        <v>11</v>
      </c>
      <c r="AC140" t="s">
        <v>55</v>
      </c>
      <c r="AD140" t="s">
        <v>56</v>
      </c>
      <c r="AE140" t="s">
        <v>47</v>
      </c>
      <c r="AF140" t="s">
        <v>98</v>
      </c>
      <c r="AG140" t="s">
        <v>73</v>
      </c>
      <c r="AH140">
        <v>26</v>
      </c>
      <c r="AI140" t="s">
        <v>60</v>
      </c>
      <c r="AJ140" t="s">
        <v>76</v>
      </c>
      <c r="AK140" t="s">
        <v>51</v>
      </c>
      <c r="AL140" t="s">
        <v>54</v>
      </c>
      <c r="AM140" t="s">
        <v>11</v>
      </c>
      <c r="AN140" t="s">
        <v>61</v>
      </c>
      <c r="AO140" t="s">
        <v>62</v>
      </c>
      <c r="AP140" t="s">
        <v>933</v>
      </c>
      <c r="AQ140" t="s">
        <v>63</v>
      </c>
      <c r="AR140">
        <v>0</v>
      </c>
      <c r="AS140">
        <v>0</v>
      </c>
      <c r="AT140">
        <v>1</v>
      </c>
      <c r="AU140">
        <v>0</v>
      </c>
      <c r="AV140" t="s">
        <v>11</v>
      </c>
      <c r="AW140">
        <v>12</v>
      </c>
      <c r="AX140" t="s">
        <v>64</v>
      </c>
      <c r="AY140">
        <v>1</v>
      </c>
      <c r="AZ140" t="s">
        <v>90</v>
      </c>
      <c r="BA140">
        <v>41.4912619999999</v>
      </c>
      <c r="BB140">
        <v>-81.710016999999894</v>
      </c>
      <c r="BC140">
        <v>2012</v>
      </c>
      <c r="BD140">
        <v>4</v>
      </c>
      <c r="BE140">
        <v>12073</v>
      </c>
      <c r="BF140">
        <v>101</v>
      </c>
      <c r="BG140">
        <v>390351036021</v>
      </c>
      <c r="BH140">
        <v>291</v>
      </c>
      <c r="BI140">
        <v>1366367</v>
      </c>
      <c r="BJ140">
        <v>1100</v>
      </c>
      <c r="BK140">
        <v>609</v>
      </c>
      <c r="BL140">
        <v>491</v>
      </c>
      <c r="BM140">
        <v>35.200000000000003</v>
      </c>
      <c r="BN140">
        <v>49</v>
      </c>
      <c r="BO140">
        <v>72</v>
      </c>
      <c r="BP140">
        <v>56</v>
      </c>
      <c r="BQ140">
        <v>9</v>
      </c>
      <c r="BR140">
        <v>34</v>
      </c>
      <c r="BS140">
        <v>8</v>
      </c>
      <c r="BT140">
        <v>32</v>
      </c>
      <c r="BU140">
        <v>32</v>
      </c>
      <c r="BV140">
        <v>151</v>
      </c>
      <c r="BW140">
        <v>99</v>
      </c>
      <c r="BX140">
        <v>88</v>
      </c>
      <c r="BY140">
        <v>67</v>
      </c>
      <c r="BZ140">
        <v>120</v>
      </c>
      <c r="CA140">
        <v>26</v>
      </c>
      <c r="CB140">
        <v>64</v>
      </c>
      <c r="CC140">
        <v>36</v>
      </c>
      <c r="CD140">
        <v>39</v>
      </c>
      <c r="CE140">
        <v>0</v>
      </c>
      <c r="CF140">
        <v>14</v>
      </c>
      <c r="CG140">
        <v>15</v>
      </c>
      <c r="CH140">
        <v>4</v>
      </c>
      <c r="CI140">
        <v>50</v>
      </c>
      <c r="CJ140">
        <v>35</v>
      </c>
      <c r="CK140">
        <v>186</v>
      </c>
      <c r="CL140">
        <v>118</v>
      </c>
      <c r="CM140">
        <v>134</v>
      </c>
      <c r="CN140">
        <v>807</v>
      </c>
      <c r="CO140">
        <v>0</v>
      </c>
      <c r="CP140">
        <v>70</v>
      </c>
      <c r="CQ140">
        <v>0</v>
      </c>
      <c r="CR140">
        <v>41</v>
      </c>
      <c r="CS140">
        <v>48</v>
      </c>
      <c r="CT140">
        <v>84</v>
      </c>
      <c r="CU140">
        <v>808</v>
      </c>
      <c r="CV140">
        <v>184</v>
      </c>
      <c r="CW140">
        <v>131</v>
      </c>
      <c r="CX140">
        <v>17</v>
      </c>
      <c r="CY140">
        <v>17</v>
      </c>
      <c r="CZ140">
        <v>104</v>
      </c>
      <c r="DA140">
        <v>29</v>
      </c>
      <c r="DB140">
        <v>128</v>
      </c>
      <c r="DC140">
        <v>92</v>
      </c>
      <c r="DD140">
        <v>80</v>
      </c>
      <c r="DE140">
        <v>26</v>
      </c>
      <c r="DF140">
        <v>49762</v>
      </c>
      <c r="DG140">
        <v>3.25</v>
      </c>
      <c r="DH140">
        <v>48</v>
      </c>
      <c r="DI140">
        <v>371</v>
      </c>
      <c r="DJ140">
        <v>338</v>
      </c>
      <c r="DK140">
        <v>33</v>
      </c>
      <c r="DL140">
        <v>96</v>
      </c>
      <c r="DM140">
        <f t="shared" si="22"/>
        <v>0</v>
      </c>
      <c r="DN140">
        <f t="shared" si="23"/>
        <v>1</v>
      </c>
      <c r="DO140">
        <f t="shared" si="24"/>
        <v>0</v>
      </c>
      <c r="DP140">
        <f t="shared" si="25"/>
        <v>0</v>
      </c>
      <c r="DQ140">
        <f t="shared" si="26"/>
        <v>0</v>
      </c>
      <c r="DR140">
        <f t="shared" si="27"/>
        <v>1</v>
      </c>
      <c r="DS140">
        <f t="shared" si="28"/>
        <v>0</v>
      </c>
      <c r="DT140">
        <f t="shared" si="29"/>
        <v>1</v>
      </c>
      <c r="DU140">
        <f t="shared" si="30"/>
        <v>0</v>
      </c>
      <c r="DV140">
        <f t="shared" si="31"/>
        <v>0</v>
      </c>
      <c r="DW140">
        <f t="shared" si="32"/>
        <v>0</v>
      </c>
    </row>
    <row r="141" spans="1:127" x14ac:dyDescent="0.25">
      <c r="A141">
        <v>20128051629</v>
      </c>
      <c r="B141">
        <v>4232</v>
      </c>
      <c r="C141" t="s">
        <v>154</v>
      </c>
      <c r="D141">
        <v>1.02</v>
      </c>
      <c r="E141">
        <v>20120412</v>
      </c>
      <c r="F141" t="s">
        <v>155</v>
      </c>
      <c r="G141" t="s">
        <v>80</v>
      </c>
      <c r="H141">
        <v>0</v>
      </c>
      <c r="I141" t="s">
        <v>67</v>
      </c>
      <c r="J141">
        <v>21</v>
      </c>
      <c r="K141" t="s">
        <v>199</v>
      </c>
      <c r="L141" t="s">
        <v>69</v>
      </c>
      <c r="M141" t="s">
        <v>11</v>
      </c>
      <c r="N141" t="s">
        <v>43</v>
      </c>
      <c r="O141" t="s">
        <v>71</v>
      </c>
      <c r="P141" t="s">
        <v>45</v>
      </c>
      <c r="Q141" t="s">
        <v>47</v>
      </c>
      <c r="R141" t="s">
        <v>47</v>
      </c>
      <c r="S141" t="s">
        <v>47</v>
      </c>
      <c r="T141" t="s">
        <v>934</v>
      </c>
      <c r="U141" t="s">
        <v>110</v>
      </c>
      <c r="V141" t="s">
        <v>47</v>
      </c>
      <c r="W141" t="s">
        <v>47</v>
      </c>
      <c r="X141">
        <v>0</v>
      </c>
      <c r="Y141" t="s">
        <v>11</v>
      </c>
      <c r="Z141" t="s">
        <v>132</v>
      </c>
      <c r="AA141">
        <v>0</v>
      </c>
      <c r="AB141" t="s">
        <v>11</v>
      </c>
      <c r="AC141" t="s">
        <v>75</v>
      </c>
      <c r="AD141" t="s">
        <v>97</v>
      </c>
      <c r="AE141" t="s">
        <v>47</v>
      </c>
      <c r="AF141" t="s">
        <v>98</v>
      </c>
      <c r="AG141" t="s">
        <v>73</v>
      </c>
      <c r="AH141">
        <v>48</v>
      </c>
      <c r="AI141" t="s">
        <v>52</v>
      </c>
      <c r="AJ141" t="s">
        <v>47</v>
      </c>
      <c r="AK141" t="s">
        <v>47</v>
      </c>
      <c r="AL141" t="s">
        <v>54</v>
      </c>
      <c r="AM141" t="s">
        <v>11</v>
      </c>
      <c r="AN141" t="s">
        <v>61</v>
      </c>
      <c r="AO141" t="s">
        <v>62</v>
      </c>
      <c r="AP141" t="s">
        <v>935</v>
      </c>
      <c r="AQ141" t="s">
        <v>63</v>
      </c>
      <c r="AR141">
        <v>0</v>
      </c>
      <c r="AS141">
        <v>0</v>
      </c>
      <c r="AT141">
        <v>0</v>
      </c>
      <c r="AU141">
        <v>1</v>
      </c>
      <c r="AV141" t="s">
        <v>11</v>
      </c>
      <c r="AW141">
        <v>12</v>
      </c>
      <c r="AX141" t="s">
        <v>64</v>
      </c>
      <c r="AY141">
        <v>1</v>
      </c>
      <c r="AZ141" t="s">
        <v>90</v>
      </c>
      <c r="BA141">
        <v>41.469648999999897</v>
      </c>
      <c r="BB141">
        <v>-81.726864000000006</v>
      </c>
      <c r="BC141">
        <v>2012</v>
      </c>
      <c r="BD141">
        <v>4</v>
      </c>
      <c r="BE141">
        <v>12076</v>
      </c>
      <c r="BF141">
        <v>88</v>
      </c>
      <c r="BG141">
        <v>390351027006</v>
      </c>
      <c r="BH141">
        <v>1744</v>
      </c>
      <c r="BI141">
        <v>570059</v>
      </c>
      <c r="BJ141">
        <v>588</v>
      </c>
      <c r="BK141">
        <v>366</v>
      </c>
      <c r="BL141">
        <v>222</v>
      </c>
      <c r="BM141">
        <v>20.5</v>
      </c>
      <c r="BN141">
        <v>134</v>
      </c>
      <c r="BO141">
        <v>39</v>
      </c>
      <c r="BP141">
        <v>87</v>
      </c>
      <c r="BQ141">
        <v>10</v>
      </c>
      <c r="BR141">
        <v>7</v>
      </c>
      <c r="BS141">
        <v>35</v>
      </c>
      <c r="BT141">
        <v>35</v>
      </c>
      <c r="BU141">
        <v>7</v>
      </c>
      <c r="BV141">
        <v>30</v>
      </c>
      <c r="BW141">
        <v>37</v>
      </c>
      <c r="BX141">
        <v>28</v>
      </c>
      <c r="BY141">
        <v>33</v>
      </c>
      <c r="BZ141">
        <v>33</v>
      </c>
      <c r="CA141">
        <v>20</v>
      </c>
      <c r="CB141">
        <v>0</v>
      </c>
      <c r="CC141">
        <v>11</v>
      </c>
      <c r="CD141">
        <v>0</v>
      </c>
      <c r="CE141">
        <v>5</v>
      </c>
      <c r="CF141">
        <v>5</v>
      </c>
      <c r="CG141">
        <v>7</v>
      </c>
      <c r="CH141">
        <v>0</v>
      </c>
      <c r="CI141">
        <v>25</v>
      </c>
      <c r="CJ141">
        <v>0</v>
      </c>
      <c r="CK141">
        <v>270</v>
      </c>
      <c r="CL141">
        <v>42</v>
      </c>
      <c r="CM141">
        <v>281</v>
      </c>
      <c r="CN141">
        <v>274</v>
      </c>
      <c r="CO141">
        <v>0</v>
      </c>
      <c r="CP141">
        <v>0</v>
      </c>
      <c r="CQ141">
        <v>0</v>
      </c>
      <c r="CR141">
        <v>0</v>
      </c>
      <c r="CS141">
        <v>33</v>
      </c>
      <c r="CT141">
        <v>149</v>
      </c>
      <c r="CU141">
        <v>234</v>
      </c>
      <c r="CV141">
        <v>104</v>
      </c>
      <c r="CW141">
        <v>23</v>
      </c>
      <c r="CX141">
        <v>26</v>
      </c>
      <c r="CY141">
        <v>18</v>
      </c>
      <c r="CZ141">
        <v>12</v>
      </c>
      <c r="DA141">
        <v>21</v>
      </c>
      <c r="DB141">
        <v>23</v>
      </c>
      <c r="DC141">
        <v>7</v>
      </c>
      <c r="DD141">
        <v>0</v>
      </c>
      <c r="DE141">
        <v>0</v>
      </c>
      <c r="DF141">
        <v>25486</v>
      </c>
      <c r="DG141">
        <v>3.21</v>
      </c>
      <c r="DH141">
        <v>40</v>
      </c>
      <c r="DI141">
        <v>222</v>
      </c>
      <c r="DJ141">
        <v>183</v>
      </c>
      <c r="DK141">
        <v>39</v>
      </c>
      <c r="DL141">
        <v>94</v>
      </c>
      <c r="DM141">
        <f t="shared" si="22"/>
        <v>0</v>
      </c>
      <c r="DN141">
        <f t="shared" si="23"/>
        <v>1</v>
      </c>
      <c r="DO141">
        <f t="shared" si="24"/>
        <v>0</v>
      </c>
      <c r="DP141">
        <f t="shared" si="25"/>
        <v>0</v>
      </c>
      <c r="DQ141">
        <f t="shared" si="26"/>
        <v>0</v>
      </c>
      <c r="DR141">
        <f t="shared" si="27"/>
        <v>1</v>
      </c>
      <c r="DS141">
        <f t="shared" si="28"/>
        <v>0</v>
      </c>
      <c r="DT141">
        <f t="shared" si="29"/>
        <v>1</v>
      </c>
      <c r="DU141">
        <f t="shared" si="30"/>
        <v>0</v>
      </c>
      <c r="DV141">
        <f t="shared" si="31"/>
        <v>0</v>
      </c>
      <c r="DW141">
        <f t="shared" si="32"/>
        <v>0</v>
      </c>
    </row>
    <row r="142" spans="1:127" x14ac:dyDescent="0.25">
      <c r="A142">
        <v>20144025628</v>
      </c>
      <c r="B142">
        <v>8215</v>
      </c>
      <c r="C142" t="s">
        <v>107</v>
      </c>
      <c r="D142">
        <v>15.73</v>
      </c>
      <c r="E142">
        <v>20140708</v>
      </c>
      <c r="F142" t="s">
        <v>108</v>
      </c>
      <c r="G142" t="s">
        <v>237</v>
      </c>
      <c r="H142">
        <v>0</v>
      </c>
      <c r="I142" t="s">
        <v>115</v>
      </c>
      <c r="J142">
        <v>16</v>
      </c>
      <c r="K142" t="s">
        <v>41</v>
      </c>
      <c r="L142" t="s">
        <v>69</v>
      </c>
      <c r="M142" t="s">
        <v>11</v>
      </c>
      <c r="N142" t="s">
        <v>70</v>
      </c>
      <c r="O142" t="s">
        <v>71</v>
      </c>
      <c r="P142" t="s">
        <v>45</v>
      </c>
      <c r="Q142" t="s">
        <v>46</v>
      </c>
      <c r="R142" t="s">
        <v>106</v>
      </c>
      <c r="S142" t="s">
        <v>98</v>
      </c>
      <c r="T142" t="s">
        <v>936</v>
      </c>
      <c r="U142" t="s">
        <v>73</v>
      </c>
      <c r="V142" t="s">
        <v>76</v>
      </c>
      <c r="W142" t="s">
        <v>77</v>
      </c>
      <c r="X142">
        <v>19</v>
      </c>
      <c r="Y142" t="s">
        <v>60</v>
      </c>
      <c r="Z142" t="s">
        <v>85</v>
      </c>
      <c r="AA142" t="s">
        <v>54</v>
      </c>
      <c r="AB142" t="s">
        <v>11</v>
      </c>
      <c r="AC142" t="s">
        <v>86</v>
      </c>
      <c r="AD142" t="s">
        <v>56</v>
      </c>
      <c r="AE142" t="s">
        <v>54</v>
      </c>
      <c r="AF142" t="s">
        <v>48</v>
      </c>
      <c r="AG142" t="s">
        <v>89</v>
      </c>
      <c r="AH142">
        <v>55</v>
      </c>
      <c r="AI142" t="s">
        <v>60</v>
      </c>
      <c r="AJ142" t="s">
        <v>50</v>
      </c>
      <c r="AK142" t="s">
        <v>51</v>
      </c>
      <c r="AL142" t="s">
        <v>54</v>
      </c>
      <c r="AM142" t="s">
        <v>11</v>
      </c>
      <c r="AN142" t="s">
        <v>61</v>
      </c>
      <c r="AO142" t="s">
        <v>62</v>
      </c>
      <c r="AP142" t="s">
        <v>937</v>
      </c>
      <c r="AQ142" t="s">
        <v>272</v>
      </c>
      <c r="AR142">
        <v>0</v>
      </c>
      <c r="AS142">
        <v>0</v>
      </c>
      <c r="AT142">
        <v>0</v>
      </c>
      <c r="AU142">
        <v>0</v>
      </c>
      <c r="AV142" t="s">
        <v>11</v>
      </c>
      <c r="AW142">
        <v>12</v>
      </c>
      <c r="AX142" t="s">
        <v>64</v>
      </c>
      <c r="AY142">
        <v>1</v>
      </c>
      <c r="AZ142" t="s">
        <v>1</v>
      </c>
      <c r="BA142">
        <v>41.502246</v>
      </c>
      <c r="BB142">
        <v>-81.688573000000005</v>
      </c>
      <c r="BC142">
        <v>2014</v>
      </c>
      <c r="BD142">
        <v>7</v>
      </c>
      <c r="BE142">
        <v>12197</v>
      </c>
      <c r="BF142">
        <v>162</v>
      </c>
      <c r="BG142">
        <v>390351077011</v>
      </c>
      <c r="BH142">
        <v>2142</v>
      </c>
      <c r="BI142">
        <v>1770609</v>
      </c>
      <c r="BJ142">
        <v>1377</v>
      </c>
      <c r="BK142">
        <v>688</v>
      </c>
      <c r="BL142">
        <v>689</v>
      </c>
      <c r="BM142">
        <v>31.1999999999999</v>
      </c>
      <c r="BN142">
        <v>19</v>
      </c>
      <c r="BO142">
        <v>0</v>
      </c>
      <c r="BP142">
        <v>0</v>
      </c>
      <c r="BQ142">
        <v>0</v>
      </c>
      <c r="BR142">
        <v>35</v>
      </c>
      <c r="BS142">
        <v>50</v>
      </c>
      <c r="BT142">
        <v>14</v>
      </c>
      <c r="BU142">
        <v>173</v>
      </c>
      <c r="BV142">
        <v>326</v>
      </c>
      <c r="BW142">
        <v>228</v>
      </c>
      <c r="BX142">
        <v>82</v>
      </c>
      <c r="BY142">
        <v>93</v>
      </c>
      <c r="BZ142">
        <v>60</v>
      </c>
      <c r="CA142">
        <v>93</v>
      </c>
      <c r="CB142">
        <v>168</v>
      </c>
      <c r="CC142">
        <v>7</v>
      </c>
      <c r="CD142">
        <v>19</v>
      </c>
      <c r="CE142">
        <v>10</v>
      </c>
      <c r="CF142">
        <v>0</v>
      </c>
      <c r="CG142">
        <v>0</v>
      </c>
      <c r="CH142">
        <v>0</v>
      </c>
      <c r="CI142">
        <v>0</v>
      </c>
      <c r="CJ142">
        <v>0</v>
      </c>
      <c r="CK142">
        <v>19</v>
      </c>
      <c r="CL142">
        <v>10</v>
      </c>
      <c r="CM142">
        <v>358</v>
      </c>
      <c r="CN142">
        <v>871</v>
      </c>
      <c r="CO142">
        <v>30</v>
      </c>
      <c r="CP142">
        <v>62</v>
      </c>
      <c r="CQ142">
        <v>0</v>
      </c>
      <c r="CR142">
        <v>19</v>
      </c>
      <c r="CS142">
        <v>37</v>
      </c>
      <c r="CT142">
        <v>22</v>
      </c>
      <c r="CU142">
        <v>1086</v>
      </c>
      <c r="CV142">
        <v>130</v>
      </c>
      <c r="CW142">
        <v>154</v>
      </c>
      <c r="CX142">
        <v>40</v>
      </c>
      <c r="CY142">
        <v>40</v>
      </c>
      <c r="CZ142">
        <v>101</v>
      </c>
      <c r="DA142">
        <v>0</v>
      </c>
      <c r="DB142">
        <v>310</v>
      </c>
      <c r="DC142">
        <v>152</v>
      </c>
      <c r="DD142">
        <v>140</v>
      </c>
      <c r="DE142">
        <v>19</v>
      </c>
      <c r="DF142">
        <v>36786</v>
      </c>
      <c r="DG142">
        <v>1.54</v>
      </c>
      <c r="DH142">
        <v>353</v>
      </c>
      <c r="DI142">
        <v>990</v>
      </c>
      <c r="DJ142">
        <v>896</v>
      </c>
      <c r="DK142">
        <v>94</v>
      </c>
      <c r="DL142">
        <v>55</v>
      </c>
      <c r="DM142">
        <f t="shared" si="22"/>
        <v>0</v>
      </c>
      <c r="DN142">
        <f t="shared" si="23"/>
        <v>0</v>
      </c>
      <c r="DO142">
        <f t="shared" si="24"/>
        <v>0</v>
      </c>
      <c r="DP142">
        <f t="shared" si="25"/>
        <v>1</v>
      </c>
      <c r="DQ142">
        <f t="shared" si="26"/>
        <v>0</v>
      </c>
      <c r="DR142">
        <f t="shared" si="27"/>
        <v>1</v>
      </c>
      <c r="DS142">
        <f t="shared" si="28"/>
        <v>0</v>
      </c>
      <c r="DT142">
        <f t="shared" si="29"/>
        <v>0</v>
      </c>
      <c r="DU142">
        <f t="shared" si="30"/>
        <v>0</v>
      </c>
      <c r="DV142">
        <f t="shared" si="31"/>
        <v>1</v>
      </c>
      <c r="DW142">
        <f t="shared" si="32"/>
        <v>0</v>
      </c>
    </row>
    <row r="143" spans="1:127" x14ac:dyDescent="0.25">
      <c r="A143">
        <v>20144025856</v>
      </c>
      <c r="B143">
        <v>8222</v>
      </c>
      <c r="C143" t="s">
        <v>99</v>
      </c>
      <c r="D143">
        <v>15.8699999999999</v>
      </c>
      <c r="E143">
        <v>20140708</v>
      </c>
      <c r="F143" t="s">
        <v>100</v>
      </c>
      <c r="G143" t="s">
        <v>938</v>
      </c>
      <c r="H143">
        <v>0</v>
      </c>
      <c r="I143" t="s">
        <v>115</v>
      </c>
      <c r="J143">
        <v>8</v>
      </c>
      <c r="K143" t="s">
        <v>41</v>
      </c>
      <c r="L143" t="s">
        <v>69</v>
      </c>
      <c r="M143" t="s">
        <v>11</v>
      </c>
      <c r="N143" t="s">
        <v>43</v>
      </c>
      <c r="O143" t="s">
        <v>44</v>
      </c>
      <c r="P143" t="s">
        <v>45</v>
      </c>
      <c r="Q143" t="s">
        <v>94</v>
      </c>
      <c r="R143" t="s">
        <v>95</v>
      </c>
      <c r="S143" t="s">
        <v>88</v>
      </c>
      <c r="T143" t="s">
        <v>939</v>
      </c>
      <c r="U143" t="s">
        <v>89</v>
      </c>
      <c r="V143" t="s">
        <v>77</v>
      </c>
      <c r="W143" t="s">
        <v>51</v>
      </c>
      <c r="X143">
        <v>66</v>
      </c>
      <c r="Y143" t="s">
        <v>52</v>
      </c>
      <c r="Z143" t="s">
        <v>85</v>
      </c>
      <c r="AA143" t="s">
        <v>54</v>
      </c>
      <c r="AB143" t="s">
        <v>11</v>
      </c>
      <c r="AC143" t="s">
        <v>86</v>
      </c>
      <c r="AD143" t="s">
        <v>56</v>
      </c>
      <c r="AE143" t="s">
        <v>54</v>
      </c>
      <c r="AF143" t="s">
        <v>122</v>
      </c>
      <c r="AG143" t="s">
        <v>73</v>
      </c>
      <c r="AH143">
        <v>46</v>
      </c>
      <c r="AI143" t="s">
        <v>52</v>
      </c>
      <c r="AJ143" t="s">
        <v>51</v>
      </c>
      <c r="AK143" t="s">
        <v>50</v>
      </c>
      <c r="AL143" t="s">
        <v>54</v>
      </c>
      <c r="AM143" t="s">
        <v>11</v>
      </c>
      <c r="AN143" t="s">
        <v>61</v>
      </c>
      <c r="AO143" t="s">
        <v>62</v>
      </c>
      <c r="AP143" t="s">
        <v>940</v>
      </c>
      <c r="AQ143" t="s">
        <v>63</v>
      </c>
      <c r="AR143">
        <v>0</v>
      </c>
      <c r="AS143">
        <v>0</v>
      </c>
      <c r="AT143">
        <v>1</v>
      </c>
      <c r="AU143">
        <v>0</v>
      </c>
      <c r="AV143" t="s">
        <v>11</v>
      </c>
      <c r="AW143">
        <v>12</v>
      </c>
      <c r="AX143" t="s">
        <v>64</v>
      </c>
      <c r="AY143">
        <v>1</v>
      </c>
      <c r="AZ143" t="s">
        <v>1</v>
      </c>
      <c r="BA143">
        <v>41.463016000000003</v>
      </c>
      <c r="BB143">
        <v>-81.700399000000004</v>
      </c>
      <c r="BC143">
        <v>2014</v>
      </c>
      <c r="BD143">
        <v>7</v>
      </c>
      <c r="BE143">
        <v>12203</v>
      </c>
      <c r="BF143">
        <v>1138</v>
      </c>
      <c r="BG143">
        <v>390351046002</v>
      </c>
      <c r="BH143">
        <v>2123</v>
      </c>
      <c r="BI143">
        <v>153399</v>
      </c>
      <c r="BJ143">
        <v>639</v>
      </c>
      <c r="BK143">
        <v>367</v>
      </c>
      <c r="BL143">
        <v>272</v>
      </c>
      <c r="BM143">
        <v>30.1</v>
      </c>
      <c r="BN143">
        <v>56</v>
      </c>
      <c r="BO143">
        <v>47</v>
      </c>
      <c r="BP143">
        <v>25</v>
      </c>
      <c r="BQ143">
        <v>22</v>
      </c>
      <c r="BR143">
        <v>18</v>
      </c>
      <c r="BS143">
        <v>0</v>
      </c>
      <c r="BT143">
        <v>14</v>
      </c>
      <c r="BU143">
        <v>24</v>
      </c>
      <c r="BV143">
        <v>110</v>
      </c>
      <c r="BW143">
        <v>107</v>
      </c>
      <c r="BX143">
        <v>46</v>
      </c>
      <c r="BY143">
        <v>9</v>
      </c>
      <c r="BZ143">
        <v>13</v>
      </c>
      <c r="CA143">
        <v>17</v>
      </c>
      <c r="CB143">
        <v>89</v>
      </c>
      <c r="CC143">
        <v>3</v>
      </c>
      <c r="CD143">
        <v>12</v>
      </c>
      <c r="CE143">
        <v>14</v>
      </c>
      <c r="CF143">
        <v>4</v>
      </c>
      <c r="CG143">
        <v>4</v>
      </c>
      <c r="CH143">
        <v>0</v>
      </c>
      <c r="CI143">
        <v>0</v>
      </c>
      <c r="CJ143">
        <v>5</v>
      </c>
      <c r="CK143">
        <v>150</v>
      </c>
      <c r="CL143">
        <v>27</v>
      </c>
      <c r="CM143">
        <v>117</v>
      </c>
      <c r="CN143">
        <v>299</v>
      </c>
      <c r="CO143">
        <v>53</v>
      </c>
      <c r="CP143">
        <v>13</v>
      </c>
      <c r="CQ143">
        <v>0</v>
      </c>
      <c r="CR143">
        <v>130</v>
      </c>
      <c r="CS143">
        <v>27</v>
      </c>
      <c r="CT143">
        <v>278</v>
      </c>
      <c r="CU143">
        <v>433</v>
      </c>
      <c r="CV143">
        <v>177</v>
      </c>
      <c r="CW143">
        <v>88</v>
      </c>
      <c r="CX143">
        <v>15</v>
      </c>
      <c r="CY143">
        <v>47</v>
      </c>
      <c r="CZ143">
        <v>68</v>
      </c>
      <c r="DA143">
        <v>12</v>
      </c>
      <c r="DB143">
        <v>26</v>
      </c>
      <c r="DC143">
        <v>0</v>
      </c>
      <c r="DD143">
        <v>0</v>
      </c>
      <c r="DE143">
        <v>0</v>
      </c>
      <c r="DF143">
        <v>16750</v>
      </c>
      <c r="DG143">
        <v>2.21</v>
      </c>
      <c r="DH143">
        <v>123</v>
      </c>
      <c r="DI143">
        <v>336</v>
      </c>
      <c r="DJ143">
        <v>289</v>
      </c>
      <c r="DK143">
        <v>47</v>
      </c>
      <c r="DL143">
        <v>81</v>
      </c>
      <c r="DM143">
        <f t="shared" si="22"/>
        <v>0</v>
      </c>
      <c r="DN143">
        <f t="shared" si="23"/>
        <v>0</v>
      </c>
      <c r="DO143">
        <f t="shared" si="24"/>
        <v>0</v>
      </c>
      <c r="DP143">
        <f t="shared" si="25"/>
        <v>1</v>
      </c>
      <c r="DQ143">
        <f t="shared" si="26"/>
        <v>0</v>
      </c>
      <c r="DR143">
        <f t="shared" si="27"/>
        <v>1</v>
      </c>
      <c r="DS143">
        <f t="shared" si="28"/>
        <v>0</v>
      </c>
      <c r="DT143">
        <f t="shared" si="29"/>
        <v>0</v>
      </c>
      <c r="DU143">
        <f t="shared" si="30"/>
        <v>0</v>
      </c>
      <c r="DV143">
        <f t="shared" si="31"/>
        <v>1</v>
      </c>
      <c r="DW143">
        <f t="shared" si="32"/>
        <v>0</v>
      </c>
    </row>
    <row r="144" spans="1:127" x14ac:dyDescent="0.25">
      <c r="A144">
        <v>20144026294</v>
      </c>
      <c r="B144">
        <v>7506</v>
      </c>
      <c r="C144" t="s">
        <v>219</v>
      </c>
      <c r="D144">
        <v>99.989999999999895</v>
      </c>
      <c r="E144">
        <v>20140620</v>
      </c>
      <c r="F144">
        <v>78</v>
      </c>
      <c r="G144" t="s">
        <v>433</v>
      </c>
      <c r="H144">
        <v>0</v>
      </c>
      <c r="I144" t="s">
        <v>125</v>
      </c>
      <c r="J144">
        <v>13</v>
      </c>
      <c r="K144" t="s">
        <v>41</v>
      </c>
      <c r="L144" t="s">
        <v>69</v>
      </c>
      <c r="M144" t="s">
        <v>11</v>
      </c>
      <c r="N144" t="s">
        <v>43</v>
      </c>
      <c r="O144" t="s">
        <v>44</v>
      </c>
      <c r="P144" t="s">
        <v>45</v>
      </c>
      <c r="Q144" t="s">
        <v>46</v>
      </c>
      <c r="R144" t="s">
        <v>106</v>
      </c>
      <c r="S144" t="s">
        <v>98</v>
      </c>
      <c r="T144" t="s">
        <v>941</v>
      </c>
      <c r="U144" t="s">
        <v>73</v>
      </c>
      <c r="V144" t="s">
        <v>77</v>
      </c>
      <c r="W144" t="s">
        <v>76</v>
      </c>
      <c r="X144">
        <v>10</v>
      </c>
      <c r="Y144" t="s">
        <v>60</v>
      </c>
      <c r="Z144" t="s">
        <v>120</v>
      </c>
      <c r="AA144" t="s">
        <v>54</v>
      </c>
      <c r="AB144" t="s">
        <v>11</v>
      </c>
      <c r="AC144" t="s">
        <v>86</v>
      </c>
      <c r="AD144" t="s">
        <v>232</v>
      </c>
      <c r="AE144" t="s">
        <v>54</v>
      </c>
      <c r="AF144" t="s">
        <v>48</v>
      </c>
      <c r="AG144" t="s">
        <v>136</v>
      </c>
      <c r="AH144">
        <v>25</v>
      </c>
      <c r="AI144" t="s">
        <v>52</v>
      </c>
      <c r="AJ144" t="s">
        <v>51</v>
      </c>
      <c r="AK144" t="s">
        <v>50</v>
      </c>
      <c r="AL144" t="s">
        <v>54</v>
      </c>
      <c r="AM144" t="s">
        <v>11</v>
      </c>
      <c r="AN144" t="s">
        <v>61</v>
      </c>
      <c r="AO144" t="s">
        <v>62</v>
      </c>
      <c r="AP144" t="s">
        <v>942</v>
      </c>
      <c r="AQ144" t="s">
        <v>63</v>
      </c>
      <c r="AR144">
        <v>0</v>
      </c>
      <c r="AS144">
        <v>1</v>
      </c>
      <c r="AT144">
        <v>0</v>
      </c>
      <c r="AU144">
        <v>0</v>
      </c>
      <c r="AV144" t="s">
        <v>11</v>
      </c>
      <c r="AW144">
        <v>12</v>
      </c>
      <c r="AX144" t="s">
        <v>64</v>
      </c>
      <c r="AY144">
        <v>1</v>
      </c>
      <c r="AZ144" t="s">
        <v>1</v>
      </c>
      <c r="BA144">
        <v>41.473353000000003</v>
      </c>
      <c r="BB144">
        <v>-81.73854</v>
      </c>
      <c r="BC144">
        <v>2014</v>
      </c>
      <c r="BD144">
        <v>6</v>
      </c>
      <c r="BE144">
        <v>12216</v>
      </c>
      <c r="BF144">
        <v>66</v>
      </c>
      <c r="BG144">
        <v>390351018003</v>
      </c>
      <c r="BH144">
        <v>1861</v>
      </c>
      <c r="BI144">
        <v>200913</v>
      </c>
      <c r="BJ144">
        <v>479</v>
      </c>
      <c r="BK144">
        <v>246</v>
      </c>
      <c r="BL144">
        <v>233</v>
      </c>
      <c r="BM144">
        <v>30</v>
      </c>
      <c r="BN144">
        <v>41</v>
      </c>
      <c r="BO144">
        <v>33</v>
      </c>
      <c r="BP144">
        <v>44</v>
      </c>
      <c r="BQ144">
        <v>14</v>
      </c>
      <c r="BR144">
        <v>17</v>
      </c>
      <c r="BS144">
        <v>0</v>
      </c>
      <c r="BT144">
        <v>18</v>
      </c>
      <c r="BU144">
        <v>43</v>
      </c>
      <c r="BV144">
        <v>30</v>
      </c>
      <c r="BW144">
        <v>48</v>
      </c>
      <c r="BX144">
        <v>20</v>
      </c>
      <c r="BY144">
        <v>33</v>
      </c>
      <c r="BZ144">
        <v>37</v>
      </c>
      <c r="CA144">
        <v>37</v>
      </c>
      <c r="CB144">
        <v>6</v>
      </c>
      <c r="CC144">
        <v>0</v>
      </c>
      <c r="CD144">
        <v>8</v>
      </c>
      <c r="CE144">
        <v>16</v>
      </c>
      <c r="CF144">
        <v>17</v>
      </c>
      <c r="CG144">
        <v>0</v>
      </c>
      <c r="CH144">
        <v>10</v>
      </c>
      <c r="CI144">
        <v>7</v>
      </c>
      <c r="CJ144">
        <v>0</v>
      </c>
      <c r="CK144">
        <v>132</v>
      </c>
      <c r="CL144">
        <v>50</v>
      </c>
      <c r="CM144">
        <v>64</v>
      </c>
      <c r="CN144">
        <v>385</v>
      </c>
      <c r="CO144">
        <v>0</v>
      </c>
      <c r="CP144">
        <v>0</v>
      </c>
      <c r="CQ144">
        <v>0</v>
      </c>
      <c r="CR144">
        <v>0</v>
      </c>
      <c r="CS144">
        <v>30</v>
      </c>
      <c r="CT144">
        <v>72</v>
      </c>
      <c r="CU144">
        <v>269</v>
      </c>
      <c r="CV144">
        <v>75</v>
      </c>
      <c r="CW144">
        <v>27</v>
      </c>
      <c r="CX144">
        <v>62</v>
      </c>
      <c r="CY144">
        <v>0</v>
      </c>
      <c r="CZ144">
        <v>90</v>
      </c>
      <c r="DA144">
        <v>0</v>
      </c>
      <c r="DB144">
        <v>15</v>
      </c>
      <c r="DC144">
        <v>0</v>
      </c>
      <c r="DD144">
        <v>0</v>
      </c>
      <c r="DE144">
        <v>0</v>
      </c>
      <c r="DF144">
        <v>28088</v>
      </c>
      <c r="DG144">
        <v>3.03</v>
      </c>
      <c r="DH144">
        <v>21</v>
      </c>
      <c r="DI144">
        <v>320</v>
      </c>
      <c r="DJ144">
        <v>158</v>
      </c>
      <c r="DK144">
        <v>162</v>
      </c>
      <c r="DL144">
        <v>94</v>
      </c>
      <c r="DM144">
        <f t="shared" si="22"/>
        <v>0</v>
      </c>
      <c r="DN144">
        <f t="shared" si="23"/>
        <v>0</v>
      </c>
      <c r="DO144">
        <f t="shared" si="24"/>
        <v>0</v>
      </c>
      <c r="DP144">
        <f t="shared" si="25"/>
        <v>1</v>
      </c>
      <c r="DQ144">
        <f t="shared" si="26"/>
        <v>0</v>
      </c>
      <c r="DR144">
        <f t="shared" si="27"/>
        <v>1</v>
      </c>
      <c r="DS144">
        <f t="shared" si="28"/>
        <v>0</v>
      </c>
      <c r="DT144">
        <f t="shared" si="29"/>
        <v>0</v>
      </c>
      <c r="DU144">
        <f t="shared" si="30"/>
        <v>0</v>
      </c>
      <c r="DV144">
        <f t="shared" si="31"/>
        <v>1</v>
      </c>
      <c r="DW144">
        <f t="shared" si="32"/>
        <v>0</v>
      </c>
    </row>
    <row r="145" spans="1:127" x14ac:dyDescent="0.25">
      <c r="A145">
        <v>20144026299</v>
      </c>
      <c r="B145">
        <v>7500</v>
      </c>
      <c r="C145" t="s">
        <v>65</v>
      </c>
      <c r="D145">
        <v>7.29</v>
      </c>
      <c r="E145">
        <v>20140620</v>
      </c>
      <c r="F145" t="s">
        <v>66</v>
      </c>
      <c r="G145">
        <v>25</v>
      </c>
      <c r="H145">
        <v>0</v>
      </c>
      <c r="I145" t="s">
        <v>125</v>
      </c>
      <c r="J145">
        <v>23</v>
      </c>
      <c r="K145" t="s">
        <v>68</v>
      </c>
      <c r="L145" t="s">
        <v>69</v>
      </c>
      <c r="M145" t="s">
        <v>11</v>
      </c>
      <c r="N145" t="s">
        <v>70</v>
      </c>
      <c r="O145" t="s">
        <v>121</v>
      </c>
      <c r="P145" t="s">
        <v>104</v>
      </c>
      <c r="Q145" t="s">
        <v>46</v>
      </c>
      <c r="R145" t="s">
        <v>95</v>
      </c>
      <c r="S145" t="s">
        <v>98</v>
      </c>
      <c r="T145" t="s">
        <v>943</v>
      </c>
      <c r="U145" t="s">
        <v>73</v>
      </c>
      <c r="V145" t="s">
        <v>51</v>
      </c>
      <c r="W145" t="s">
        <v>50</v>
      </c>
      <c r="X145">
        <v>22</v>
      </c>
      <c r="Y145" t="s">
        <v>60</v>
      </c>
      <c r="Z145" t="s">
        <v>53</v>
      </c>
      <c r="AA145" t="s">
        <v>54</v>
      </c>
      <c r="AB145" t="s">
        <v>11</v>
      </c>
      <c r="AC145" t="s">
        <v>86</v>
      </c>
      <c r="AD145" t="s">
        <v>56</v>
      </c>
      <c r="AE145" t="s">
        <v>54</v>
      </c>
      <c r="AF145" t="s">
        <v>96</v>
      </c>
      <c r="AG145" t="s">
        <v>123</v>
      </c>
      <c r="AH145">
        <v>29</v>
      </c>
      <c r="AI145" t="s">
        <v>60</v>
      </c>
      <c r="AJ145" t="s">
        <v>76</v>
      </c>
      <c r="AK145" t="s">
        <v>47</v>
      </c>
      <c r="AL145" t="s">
        <v>54</v>
      </c>
      <c r="AM145" t="s">
        <v>11</v>
      </c>
      <c r="AN145" t="s">
        <v>61</v>
      </c>
      <c r="AO145" t="s">
        <v>62</v>
      </c>
      <c r="AP145" t="s">
        <v>944</v>
      </c>
      <c r="AQ145" t="s">
        <v>63</v>
      </c>
      <c r="AR145">
        <v>0</v>
      </c>
      <c r="AS145">
        <v>0</v>
      </c>
      <c r="AT145">
        <v>0</v>
      </c>
      <c r="AU145">
        <v>0</v>
      </c>
      <c r="AV145" t="s">
        <v>11</v>
      </c>
      <c r="AW145">
        <v>12</v>
      </c>
      <c r="AX145" t="s">
        <v>64</v>
      </c>
      <c r="AY145">
        <v>1</v>
      </c>
      <c r="AZ145" t="s">
        <v>1</v>
      </c>
      <c r="BA145">
        <v>41.4913659999999</v>
      </c>
      <c r="BB145">
        <v>-81.707481999999899</v>
      </c>
      <c r="BC145">
        <v>2014</v>
      </c>
      <c r="BD145">
        <v>6</v>
      </c>
      <c r="BE145">
        <v>12219</v>
      </c>
      <c r="BF145">
        <v>101</v>
      </c>
      <c r="BG145">
        <v>390351036021</v>
      </c>
      <c r="BH145">
        <v>291</v>
      </c>
      <c r="BI145">
        <v>1366367</v>
      </c>
      <c r="BJ145">
        <v>1100</v>
      </c>
      <c r="BK145">
        <v>609</v>
      </c>
      <c r="BL145">
        <v>491</v>
      </c>
      <c r="BM145">
        <v>35.200000000000003</v>
      </c>
      <c r="BN145">
        <v>49</v>
      </c>
      <c r="BO145">
        <v>72</v>
      </c>
      <c r="BP145">
        <v>56</v>
      </c>
      <c r="BQ145">
        <v>9</v>
      </c>
      <c r="BR145">
        <v>34</v>
      </c>
      <c r="BS145">
        <v>8</v>
      </c>
      <c r="BT145">
        <v>32</v>
      </c>
      <c r="BU145">
        <v>32</v>
      </c>
      <c r="BV145">
        <v>151</v>
      </c>
      <c r="BW145">
        <v>99</v>
      </c>
      <c r="BX145">
        <v>88</v>
      </c>
      <c r="BY145">
        <v>67</v>
      </c>
      <c r="BZ145">
        <v>120</v>
      </c>
      <c r="CA145">
        <v>26</v>
      </c>
      <c r="CB145">
        <v>64</v>
      </c>
      <c r="CC145">
        <v>36</v>
      </c>
      <c r="CD145">
        <v>39</v>
      </c>
      <c r="CE145">
        <v>0</v>
      </c>
      <c r="CF145">
        <v>14</v>
      </c>
      <c r="CG145">
        <v>15</v>
      </c>
      <c r="CH145">
        <v>4</v>
      </c>
      <c r="CI145">
        <v>50</v>
      </c>
      <c r="CJ145">
        <v>35</v>
      </c>
      <c r="CK145">
        <v>186</v>
      </c>
      <c r="CL145">
        <v>118</v>
      </c>
      <c r="CM145">
        <v>134</v>
      </c>
      <c r="CN145">
        <v>807</v>
      </c>
      <c r="CO145">
        <v>0</v>
      </c>
      <c r="CP145">
        <v>70</v>
      </c>
      <c r="CQ145">
        <v>0</v>
      </c>
      <c r="CR145">
        <v>41</v>
      </c>
      <c r="CS145">
        <v>48</v>
      </c>
      <c r="CT145">
        <v>84</v>
      </c>
      <c r="CU145">
        <v>808</v>
      </c>
      <c r="CV145">
        <v>184</v>
      </c>
      <c r="CW145">
        <v>131</v>
      </c>
      <c r="CX145">
        <v>17</v>
      </c>
      <c r="CY145">
        <v>17</v>
      </c>
      <c r="CZ145">
        <v>104</v>
      </c>
      <c r="DA145">
        <v>29</v>
      </c>
      <c r="DB145">
        <v>128</v>
      </c>
      <c r="DC145">
        <v>92</v>
      </c>
      <c r="DD145">
        <v>80</v>
      </c>
      <c r="DE145">
        <v>26</v>
      </c>
      <c r="DF145">
        <v>49762</v>
      </c>
      <c r="DG145">
        <v>3.25</v>
      </c>
      <c r="DH145">
        <v>48</v>
      </c>
      <c r="DI145">
        <v>371</v>
      </c>
      <c r="DJ145">
        <v>338</v>
      </c>
      <c r="DK145">
        <v>33</v>
      </c>
      <c r="DL145">
        <v>96</v>
      </c>
      <c r="DM145">
        <f t="shared" si="22"/>
        <v>0</v>
      </c>
      <c r="DN145">
        <f t="shared" si="23"/>
        <v>0</v>
      </c>
      <c r="DO145">
        <f t="shared" si="24"/>
        <v>0</v>
      </c>
      <c r="DP145">
        <f t="shared" si="25"/>
        <v>1</v>
      </c>
      <c r="DQ145">
        <f t="shared" si="26"/>
        <v>0</v>
      </c>
      <c r="DR145">
        <f t="shared" si="27"/>
        <v>1</v>
      </c>
      <c r="DS145">
        <f t="shared" si="28"/>
        <v>0</v>
      </c>
      <c r="DT145">
        <f t="shared" si="29"/>
        <v>0</v>
      </c>
      <c r="DU145">
        <f t="shared" si="30"/>
        <v>0</v>
      </c>
      <c r="DV145">
        <f t="shared" si="31"/>
        <v>1</v>
      </c>
      <c r="DW145">
        <f t="shared" si="32"/>
        <v>0</v>
      </c>
    </row>
    <row r="146" spans="1:127" x14ac:dyDescent="0.25">
      <c r="A146">
        <v>20144026549</v>
      </c>
      <c r="B146">
        <v>8312</v>
      </c>
      <c r="C146" t="s">
        <v>154</v>
      </c>
      <c r="D146">
        <v>1.61</v>
      </c>
      <c r="E146">
        <v>20140710</v>
      </c>
      <c r="F146" t="s">
        <v>155</v>
      </c>
      <c r="G146" t="s">
        <v>685</v>
      </c>
      <c r="H146">
        <v>0</v>
      </c>
      <c r="I146" t="s">
        <v>67</v>
      </c>
      <c r="J146">
        <v>10</v>
      </c>
      <c r="K146" t="s">
        <v>41</v>
      </c>
      <c r="L146" t="s">
        <v>69</v>
      </c>
      <c r="M146" t="s">
        <v>11</v>
      </c>
      <c r="N146" t="s">
        <v>43</v>
      </c>
      <c r="O146" t="s">
        <v>71</v>
      </c>
      <c r="P146" t="s">
        <v>45</v>
      </c>
      <c r="Q146" t="s">
        <v>72</v>
      </c>
      <c r="R146" t="s">
        <v>83</v>
      </c>
      <c r="S146" t="s">
        <v>122</v>
      </c>
      <c r="T146" t="s">
        <v>945</v>
      </c>
      <c r="U146" t="s">
        <v>73</v>
      </c>
      <c r="V146" t="s">
        <v>76</v>
      </c>
      <c r="W146" t="s">
        <v>77</v>
      </c>
      <c r="X146">
        <v>35</v>
      </c>
      <c r="Y146" t="s">
        <v>60</v>
      </c>
      <c r="Z146" t="s">
        <v>85</v>
      </c>
      <c r="AA146" t="s">
        <v>54</v>
      </c>
      <c r="AB146" t="s">
        <v>11</v>
      </c>
      <c r="AC146" t="s">
        <v>86</v>
      </c>
      <c r="AD146" t="s">
        <v>56</v>
      </c>
      <c r="AE146" t="s">
        <v>54</v>
      </c>
      <c r="AF146" t="s">
        <v>96</v>
      </c>
      <c r="AG146" t="s">
        <v>129</v>
      </c>
      <c r="AH146">
        <v>34</v>
      </c>
      <c r="AI146" t="s">
        <v>60</v>
      </c>
      <c r="AJ146" t="s">
        <v>77</v>
      </c>
      <c r="AK146" t="s">
        <v>47</v>
      </c>
      <c r="AL146" t="s">
        <v>54</v>
      </c>
      <c r="AM146" t="s">
        <v>11</v>
      </c>
      <c r="AN146" t="s">
        <v>61</v>
      </c>
      <c r="AO146" t="s">
        <v>62</v>
      </c>
      <c r="AP146" t="s">
        <v>946</v>
      </c>
      <c r="AQ146" t="s">
        <v>63</v>
      </c>
      <c r="AR146">
        <v>0</v>
      </c>
      <c r="AS146">
        <v>0</v>
      </c>
      <c r="AT146">
        <v>0</v>
      </c>
      <c r="AU146">
        <v>1</v>
      </c>
      <c r="AV146" t="s">
        <v>11</v>
      </c>
      <c r="AW146">
        <v>12</v>
      </c>
      <c r="AX146" t="s">
        <v>64</v>
      </c>
      <c r="AY146">
        <v>1</v>
      </c>
      <c r="AZ146" t="s">
        <v>1</v>
      </c>
      <c r="BA146">
        <v>41.469687</v>
      </c>
      <c r="BB146">
        <v>-81.715334999999897</v>
      </c>
      <c r="BC146">
        <v>2014</v>
      </c>
      <c r="BD146">
        <v>7</v>
      </c>
      <c r="BE146">
        <v>12236</v>
      </c>
      <c r="BF146">
        <v>107</v>
      </c>
      <c r="BG146">
        <v>390351038001</v>
      </c>
      <c r="BH146">
        <v>322</v>
      </c>
      <c r="BI146">
        <v>512922</v>
      </c>
      <c r="BJ146">
        <v>803</v>
      </c>
      <c r="BK146">
        <v>378</v>
      </c>
      <c r="BL146">
        <v>425</v>
      </c>
      <c r="BM146">
        <v>33.899999999999899</v>
      </c>
      <c r="BN146">
        <v>82</v>
      </c>
      <c r="BO146">
        <v>11</v>
      </c>
      <c r="BP146">
        <v>59</v>
      </c>
      <c r="BQ146">
        <v>24</v>
      </c>
      <c r="BR146">
        <v>0</v>
      </c>
      <c r="BS146">
        <v>18</v>
      </c>
      <c r="BT146">
        <v>0</v>
      </c>
      <c r="BU146">
        <v>50</v>
      </c>
      <c r="BV146">
        <v>67</v>
      </c>
      <c r="BW146">
        <v>100</v>
      </c>
      <c r="BX146">
        <v>34</v>
      </c>
      <c r="BY146">
        <v>35</v>
      </c>
      <c r="BZ146">
        <v>81</v>
      </c>
      <c r="CA146">
        <v>48</v>
      </c>
      <c r="CB146">
        <v>74</v>
      </c>
      <c r="CC146">
        <v>30</v>
      </c>
      <c r="CD146">
        <v>26</v>
      </c>
      <c r="CE146">
        <v>7</v>
      </c>
      <c r="CF146">
        <v>14</v>
      </c>
      <c r="CG146">
        <v>7</v>
      </c>
      <c r="CH146">
        <v>31</v>
      </c>
      <c r="CI146">
        <v>0</v>
      </c>
      <c r="CJ146">
        <v>5</v>
      </c>
      <c r="CK146">
        <v>176</v>
      </c>
      <c r="CL146">
        <v>64</v>
      </c>
      <c r="CM146">
        <v>178</v>
      </c>
      <c r="CN146">
        <v>457</v>
      </c>
      <c r="CO146">
        <v>0</v>
      </c>
      <c r="CP146">
        <v>17</v>
      </c>
      <c r="CQ146">
        <v>0</v>
      </c>
      <c r="CR146">
        <v>75</v>
      </c>
      <c r="CS146">
        <v>76</v>
      </c>
      <c r="CT146">
        <v>233</v>
      </c>
      <c r="CU146">
        <v>559</v>
      </c>
      <c r="CV146">
        <v>265</v>
      </c>
      <c r="CW146">
        <v>101</v>
      </c>
      <c r="CX146">
        <v>44</v>
      </c>
      <c r="CY146">
        <v>12</v>
      </c>
      <c r="CZ146">
        <v>63</v>
      </c>
      <c r="DA146">
        <v>22</v>
      </c>
      <c r="DB146">
        <v>30</v>
      </c>
      <c r="DC146">
        <v>14</v>
      </c>
      <c r="DD146">
        <v>0</v>
      </c>
      <c r="DE146">
        <v>8</v>
      </c>
      <c r="DF146">
        <v>19635</v>
      </c>
      <c r="DG146">
        <v>2.78</v>
      </c>
      <c r="DH146">
        <v>103</v>
      </c>
      <c r="DI146">
        <v>381</v>
      </c>
      <c r="DJ146">
        <v>289</v>
      </c>
      <c r="DK146">
        <v>92</v>
      </c>
      <c r="DL146">
        <v>89</v>
      </c>
      <c r="DM146">
        <f t="shared" si="22"/>
        <v>0</v>
      </c>
      <c r="DN146">
        <f t="shared" si="23"/>
        <v>0</v>
      </c>
      <c r="DO146">
        <f t="shared" si="24"/>
        <v>0</v>
      </c>
      <c r="DP146">
        <f t="shared" si="25"/>
        <v>1</v>
      </c>
      <c r="DQ146">
        <f t="shared" si="26"/>
        <v>0</v>
      </c>
      <c r="DR146">
        <f t="shared" si="27"/>
        <v>1</v>
      </c>
      <c r="DS146">
        <f t="shared" si="28"/>
        <v>0</v>
      </c>
      <c r="DT146">
        <f t="shared" si="29"/>
        <v>0</v>
      </c>
      <c r="DU146">
        <f t="shared" si="30"/>
        <v>0</v>
      </c>
      <c r="DV146">
        <f t="shared" si="31"/>
        <v>1</v>
      </c>
      <c r="DW146">
        <f t="shared" si="32"/>
        <v>0</v>
      </c>
    </row>
    <row r="147" spans="1:127" x14ac:dyDescent="0.25">
      <c r="A147">
        <v>20144032385</v>
      </c>
      <c r="B147">
        <v>10054</v>
      </c>
      <c r="C147" t="s">
        <v>99</v>
      </c>
      <c r="D147">
        <v>16.89</v>
      </c>
      <c r="E147">
        <v>20140825</v>
      </c>
      <c r="F147" t="s">
        <v>100</v>
      </c>
      <c r="G147">
        <v>2527</v>
      </c>
      <c r="H147">
        <v>0</v>
      </c>
      <c r="I147" t="s">
        <v>40</v>
      </c>
      <c r="J147">
        <v>23</v>
      </c>
      <c r="K147" t="s">
        <v>68</v>
      </c>
      <c r="L147" t="s">
        <v>69</v>
      </c>
      <c r="M147" t="s">
        <v>11</v>
      </c>
      <c r="N147" t="s">
        <v>43</v>
      </c>
      <c r="O147" t="s">
        <v>71</v>
      </c>
      <c r="P147" t="s">
        <v>45</v>
      </c>
      <c r="Q147" t="s">
        <v>72</v>
      </c>
      <c r="R147" t="s">
        <v>209</v>
      </c>
      <c r="S147" t="s">
        <v>98</v>
      </c>
      <c r="T147" t="s">
        <v>947</v>
      </c>
      <c r="U147" t="s">
        <v>73</v>
      </c>
      <c r="V147" t="s">
        <v>77</v>
      </c>
      <c r="W147" t="s">
        <v>76</v>
      </c>
      <c r="X147">
        <v>25</v>
      </c>
      <c r="Y147" t="s">
        <v>60</v>
      </c>
      <c r="Z147" t="s">
        <v>74</v>
      </c>
      <c r="AA147" t="s">
        <v>54</v>
      </c>
      <c r="AB147" t="s">
        <v>11</v>
      </c>
      <c r="AC147" t="s">
        <v>86</v>
      </c>
      <c r="AD147" t="s">
        <v>56</v>
      </c>
      <c r="AE147" t="s">
        <v>54</v>
      </c>
      <c r="AF147" t="s">
        <v>48</v>
      </c>
      <c r="AG147" t="s">
        <v>89</v>
      </c>
      <c r="AH147">
        <v>23</v>
      </c>
      <c r="AI147" t="s">
        <v>60</v>
      </c>
      <c r="AJ147" t="s">
        <v>50</v>
      </c>
      <c r="AK147" t="s">
        <v>51</v>
      </c>
      <c r="AL147" t="s">
        <v>54</v>
      </c>
      <c r="AM147" t="s">
        <v>11</v>
      </c>
      <c r="AN147" t="s">
        <v>61</v>
      </c>
      <c r="AO147" t="s">
        <v>62</v>
      </c>
      <c r="AP147" t="s">
        <v>948</v>
      </c>
      <c r="AQ147" t="s">
        <v>130</v>
      </c>
      <c r="AR147">
        <v>0</v>
      </c>
      <c r="AS147">
        <v>0</v>
      </c>
      <c r="AT147">
        <v>1</v>
      </c>
      <c r="AU147">
        <v>0</v>
      </c>
      <c r="AV147" t="s">
        <v>11</v>
      </c>
      <c r="AW147">
        <v>12</v>
      </c>
      <c r="AX147" t="s">
        <v>64</v>
      </c>
      <c r="AY147">
        <v>1</v>
      </c>
      <c r="AZ147" t="s">
        <v>1</v>
      </c>
      <c r="BA147">
        <v>41.477687000000003</v>
      </c>
      <c r="BB147">
        <v>-81.6991739999999</v>
      </c>
      <c r="BC147">
        <v>2014</v>
      </c>
      <c r="BD147">
        <v>8</v>
      </c>
      <c r="BE147">
        <v>12329</v>
      </c>
      <c r="BF147">
        <v>110</v>
      </c>
      <c r="BG147">
        <v>390351039001</v>
      </c>
      <c r="BH147">
        <v>1786</v>
      </c>
      <c r="BI147">
        <v>463360</v>
      </c>
      <c r="BJ147">
        <v>949</v>
      </c>
      <c r="BK147">
        <v>471</v>
      </c>
      <c r="BL147">
        <v>478</v>
      </c>
      <c r="BM147">
        <v>37.6</v>
      </c>
      <c r="BN147">
        <v>36</v>
      </c>
      <c r="BO147">
        <v>67</v>
      </c>
      <c r="BP147">
        <v>89</v>
      </c>
      <c r="BQ147">
        <v>40</v>
      </c>
      <c r="BR147">
        <v>36</v>
      </c>
      <c r="BS147">
        <v>23</v>
      </c>
      <c r="BT147">
        <v>5</v>
      </c>
      <c r="BU147">
        <v>40</v>
      </c>
      <c r="BV147">
        <v>46</v>
      </c>
      <c r="BW147">
        <v>48</v>
      </c>
      <c r="BX147">
        <v>67</v>
      </c>
      <c r="BY147">
        <v>54</v>
      </c>
      <c r="BZ147">
        <v>80</v>
      </c>
      <c r="CA147">
        <v>88</v>
      </c>
      <c r="CB147">
        <v>51</v>
      </c>
      <c r="CC147">
        <v>0</v>
      </c>
      <c r="CD147">
        <v>38</v>
      </c>
      <c r="CE147">
        <v>38</v>
      </c>
      <c r="CF147">
        <v>60</v>
      </c>
      <c r="CG147">
        <v>32</v>
      </c>
      <c r="CH147">
        <v>7</v>
      </c>
      <c r="CI147">
        <v>0</v>
      </c>
      <c r="CJ147">
        <v>4</v>
      </c>
      <c r="CK147">
        <v>232</v>
      </c>
      <c r="CL147">
        <v>141</v>
      </c>
      <c r="CM147">
        <v>347</v>
      </c>
      <c r="CN147">
        <v>421</v>
      </c>
      <c r="CO147">
        <v>0</v>
      </c>
      <c r="CP147">
        <v>0</v>
      </c>
      <c r="CQ147">
        <v>0</v>
      </c>
      <c r="CR147">
        <v>171</v>
      </c>
      <c r="CS147">
        <v>10</v>
      </c>
      <c r="CT147">
        <v>432</v>
      </c>
      <c r="CU147">
        <v>613</v>
      </c>
      <c r="CV147">
        <v>245</v>
      </c>
      <c r="CW147">
        <v>113</v>
      </c>
      <c r="CX147">
        <v>33</v>
      </c>
      <c r="CY147">
        <v>36</v>
      </c>
      <c r="CZ147">
        <v>113</v>
      </c>
      <c r="DA147">
        <v>24</v>
      </c>
      <c r="DB147">
        <v>35</v>
      </c>
      <c r="DC147">
        <v>14</v>
      </c>
      <c r="DD147">
        <v>0</v>
      </c>
      <c r="DE147">
        <v>0</v>
      </c>
      <c r="DF147">
        <v>14904</v>
      </c>
      <c r="DG147">
        <v>2.4900000000000002</v>
      </c>
      <c r="DH147">
        <v>148</v>
      </c>
      <c r="DI147">
        <v>440</v>
      </c>
      <c r="DJ147">
        <v>381</v>
      </c>
      <c r="DK147">
        <v>59</v>
      </c>
      <c r="DL147">
        <v>131</v>
      </c>
      <c r="DM147">
        <f t="shared" si="22"/>
        <v>0</v>
      </c>
      <c r="DN147">
        <f t="shared" si="23"/>
        <v>0</v>
      </c>
      <c r="DO147">
        <f t="shared" si="24"/>
        <v>0</v>
      </c>
      <c r="DP147">
        <f t="shared" si="25"/>
        <v>1</v>
      </c>
      <c r="DQ147">
        <f t="shared" si="26"/>
        <v>0</v>
      </c>
      <c r="DR147">
        <f t="shared" si="27"/>
        <v>1</v>
      </c>
      <c r="DS147">
        <f t="shared" si="28"/>
        <v>0</v>
      </c>
      <c r="DT147">
        <f t="shared" si="29"/>
        <v>0</v>
      </c>
      <c r="DU147">
        <f t="shared" si="30"/>
        <v>0</v>
      </c>
      <c r="DV147">
        <f t="shared" si="31"/>
        <v>1</v>
      </c>
      <c r="DW147">
        <f t="shared" si="32"/>
        <v>0</v>
      </c>
    </row>
    <row r="148" spans="1:127" x14ac:dyDescent="0.25">
      <c r="A148">
        <v>20144032582</v>
      </c>
      <c r="B148">
        <v>7875</v>
      </c>
      <c r="C148" t="s">
        <v>37</v>
      </c>
      <c r="D148">
        <v>0.87</v>
      </c>
      <c r="E148">
        <v>20140630</v>
      </c>
      <c r="F148" t="s">
        <v>38</v>
      </c>
      <c r="G148" t="s">
        <v>949</v>
      </c>
      <c r="H148">
        <v>0</v>
      </c>
      <c r="I148" t="s">
        <v>40</v>
      </c>
      <c r="J148">
        <v>9</v>
      </c>
      <c r="K148" t="s">
        <v>41</v>
      </c>
      <c r="L148" t="s">
        <v>69</v>
      </c>
      <c r="M148" t="s">
        <v>11</v>
      </c>
      <c r="N148" t="s">
        <v>70</v>
      </c>
      <c r="O148" t="s">
        <v>71</v>
      </c>
      <c r="P148" t="s">
        <v>45</v>
      </c>
      <c r="Q148" t="s">
        <v>46</v>
      </c>
      <c r="R148" t="s">
        <v>47</v>
      </c>
      <c r="S148" t="s">
        <v>98</v>
      </c>
      <c r="T148" t="s">
        <v>950</v>
      </c>
      <c r="U148" t="s">
        <v>73</v>
      </c>
      <c r="V148" t="s">
        <v>50</v>
      </c>
      <c r="W148" t="s">
        <v>51</v>
      </c>
      <c r="X148" t="s">
        <v>11</v>
      </c>
      <c r="Y148" t="s">
        <v>11</v>
      </c>
      <c r="Z148" t="s">
        <v>74</v>
      </c>
      <c r="AA148">
        <v>0</v>
      </c>
      <c r="AB148" t="s">
        <v>11</v>
      </c>
      <c r="AC148" t="s">
        <v>75</v>
      </c>
      <c r="AD148" t="s">
        <v>56</v>
      </c>
      <c r="AE148" t="s">
        <v>47</v>
      </c>
      <c r="AF148" t="s">
        <v>88</v>
      </c>
      <c r="AG148" t="s">
        <v>89</v>
      </c>
      <c r="AH148">
        <v>65</v>
      </c>
      <c r="AI148" t="s">
        <v>60</v>
      </c>
      <c r="AJ148" t="s">
        <v>50</v>
      </c>
      <c r="AK148" t="s">
        <v>47</v>
      </c>
      <c r="AL148" t="s">
        <v>54</v>
      </c>
      <c r="AM148" t="s">
        <v>11</v>
      </c>
      <c r="AN148" t="s">
        <v>61</v>
      </c>
      <c r="AO148" t="s">
        <v>62</v>
      </c>
      <c r="AP148" t="s">
        <v>951</v>
      </c>
      <c r="AQ148" t="s">
        <v>63</v>
      </c>
      <c r="AR148">
        <v>0</v>
      </c>
      <c r="AS148">
        <v>0</v>
      </c>
      <c r="AT148">
        <v>0</v>
      </c>
      <c r="AU148">
        <v>0</v>
      </c>
      <c r="AV148" t="s">
        <v>11</v>
      </c>
      <c r="AW148">
        <v>12</v>
      </c>
      <c r="AX148" t="s">
        <v>64</v>
      </c>
      <c r="AY148">
        <v>1</v>
      </c>
      <c r="AZ148" t="s">
        <v>1</v>
      </c>
      <c r="BA148">
        <v>41.497841000000001</v>
      </c>
      <c r="BB148">
        <v>-81.6845789999999</v>
      </c>
      <c r="BC148">
        <v>2014</v>
      </c>
      <c r="BD148">
        <v>6</v>
      </c>
      <c r="BE148">
        <v>12336</v>
      </c>
      <c r="BF148">
        <v>162</v>
      </c>
      <c r="BG148">
        <v>390351077011</v>
      </c>
      <c r="BH148">
        <v>2142</v>
      </c>
      <c r="BI148">
        <v>1770609</v>
      </c>
      <c r="BJ148">
        <v>1377</v>
      </c>
      <c r="BK148">
        <v>688</v>
      </c>
      <c r="BL148">
        <v>689</v>
      </c>
      <c r="BM148">
        <v>31.1999999999999</v>
      </c>
      <c r="BN148">
        <v>19</v>
      </c>
      <c r="BO148">
        <v>0</v>
      </c>
      <c r="BP148">
        <v>0</v>
      </c>
      <c r="BQ148">
        <v>0</v>
      </c>
      <c r="BR148">
        <v>35</v>
      </c>
      <c r="BS148">
        <v>50</v>
      </c>
      <c r="BT148">
        <v>14</v>
      </c>
      <c r="BU148">
        <v>173</v>
      </c>
      <c r="BV148">
        <v>326</v>
      </c>
      <c r="BW148">
        <v>228</v>
      </c>
      <c r="BX148">
        <v>82</v>
      </c>
      <c r="BY148">
        <v>93</v>
      </c>
      <c r="BZ148">
        <v>60</v>
      </c>
      <c r="CA148">
        <v>93</v>
      </c>
      <c r="CB148">
        <v>168</v>
      </c>
      <c r="CC148">
        <v>7</v>
      </c>
      <c r="CD148">
        <v>19</v>
      </c>
      <c r="CE148">
        <v>10</v>
      </c>
      <c r="CF148">
        <v>0</v>
      </c>
      <c r="CG148">
        <v>0</v>
      </c>
      <c r="CH148">
        <v>0</v>
      </c>
      <c r="CI148">
        <v>0</v>
      </c>
      <c r="CJ148">
        <v>0</v>
      </c>
      <c r="CK148">
        <v>19</v>
      </c>
      <c r="CL148">
        <v>10</v>
      </c>
      <c r="CM148">
        <v>358</v>
      </c>
      <c r="CN148">
        <v>871</v>
      </c>
      <c r="CO148">
        <v>30</v>
      </c>
      <c r="CP148">
        <v>62</v>
      </c>
      <c r="CQ148">
        <v>0</v>
      </c>
      <c r="CR148">
        <v>19</v>
      </c>
      <c r="CS148">
        <v>37</v>
      </c>
      <c r="CT148">
        <v>22</v>
      </c>
      <c r="CU148">
        <v>1086</v>
      </c>
      <c r="CV148">
        <v>130</v>
      </c>
      <c r="CW148">
        <v>154</v>
      </c>
      <c r="CX148">
        <v>40</v>
      </c>
      <c r="CY148">
        <v>40</v>
      </c>
      <c r="CZ148">
        <v>101</v>
      </c>
      <c r="DA148">
        <v>0</v>
      </c>
      <c r="DB148">
        <v>310</v>
      </c>
      <c r="DC148">
        <v>152</v>
      </c>
      <c r="DD148">
        <v>140</v>
      </c>
      <c r="DE148">
        <v>19</v>
      </c>
      <c r="DF148">
        <v>36786</v>
      </c>
      <c r="DG148">
        <v>1.54</v>
      </c>
      <c r="DH148">
        <v>353</v>
      </c>
      <c r="DI148">
        <v>990</v>
      </c>
      <c r="DJ148">
        <v>896</v>
      </c>
      <c r="DK148">
        <v>94</v>
      </c>
      <c r="DL148">
        <v>55</v>
      </c>
      <c r="DM148">
        <f t="shared" si="22"/>
        <v>0</v>
      </c>
      <c r="DN148">
        <f t="shared" si="23"/>
        <v>0</v>
      </c>
      <c r="DO148">
        <f t="shared" si="24"/>
        <v>0</v>
      </c>
      <c r="DP148">
        <f t="shared" si="25"/>
        <v>1</v>
      </c>
      <c r="DQ148">
        <f t="shared" si="26"/>
        <v>0</v>
      </c>
      <c r="DR148">
        <f t="shared" si="27"/>
        <v>1</v>
      </c>
      <c r="DS148">
        <f t="shared" si="28"/>
        <v>0</v>
      </c>
      <c r="DT148">
        <f t="shared" si="29"/>
        <v>0</v>
      </c>
      <c r="DU148">
        <f t="shared" si="30"/>
        <v>0</v>
      </c>
      <c r="DV148">
        <f t="shared" si="31"/>
        <v>1</v>
      </c>
      <c r="DW148">
        <f t="shared" si="32"/>
        <v>0</v>
      </c>
    </row>
    <row r="149" spans="1:127" x14ac:dyDescent="0.25">
      <c r="A149">
        <v>20144032685</v>
      </c>
      <c r="B149">
        <v>9887</v>
      </c>
      <c r="C149" t="s">
        <v>219</v>
      </c>
      <c r="D149">
        <v>99.989999999999895</v>
      </c>
      <c r="E149">
        <v>20140821</v>
      </c>
      <c r="F149" t="s">
        <v>952</v>
      </c>
      <c r="G149" t="s">
        <v>732</v>
      </c>
      <c r="H149">
        <v>0</v>
      </c>
      <c r="I149" t="s">
        <v>67</v>
      </c>
      <c r="J149">
        <v>20</v>
      </c>
      <c r="K149" t="s">
        <v>118</v>
      </c>
      <c r="L149" t="s">
        <v>69</v>
      </c>
      <c r="M149" t="s">
        <v>11</v>
      </c>
      <c r="N149" t="s">
        <v>43</v>
      </c>
      <c r="O149" t="s">
        <v>44</v>
      </c>
      <c r="P149" t="s">
        <v>104</v>
      </c>
      <c r="Q149" t="s">
        <v>46</v>
      </c>
      <c r="R149" t="s">
        <v>83</v>
      </c>
      <c r="S149" t="s">
        <v>98</v>
      </c>
      <c r="T149" t="s">
        <v>953</v>
      </c>
      <c r="U149" t="s">
        <v>73</v>
      </c>
      <c r="V149" t="s">
        <v>50</v>
      </c>
      <c r="W149" t="s">
        <v>51</v>
      </c>
      <c r="X149">
        <v>21</v>
      </c>
      <c r="Y149" t="s">
        <v>60</v>
      </c>
      <c r="Z149" t="s">
        <v>74</v>
      </c>
      <c r="AA149" t="s">
        <v>54</v>
      </c>
      <c r="AB149" t="s">
        <v>11</v>
      </c>
      <c r="AC149" t="s">
        <v>86</v>
      </c>
      <c r="AD149" t="s">
        <v>56</v>
      </c>
      <c r="AE149" t="s">
        <v>54</v>
      </c>
      <c r="AF149" t="s">
        <v>88</v>
      </c>
      <c r="AG149" t="s">
        <v>49</v>
      </c>
      <c r="AH149">
        <v>29</v>
      </c>
      <c r="AI149" t="s">
        <v>52</v>
      </c>
      <c r="AJ149" t="s">
        <v>50</v>
      </c>
      <c r="AK149" t="s">
        <v>47</v>
      </c>
      <c r="AL149" t="s">
        <v>54</v>
      </c>
      <c r="AM149" t="s">
        <v>11</v>
      </c>
      <c r="AN149" t="s">
        <v>61</v>
      </c>
      <c r="AO149" t="s">
        <v>62</v>
      </c>
      <c r="AP149" t="s">
        <v>954</v>
      </c>
      <c r="AQ149" t="s">
        <v>63</v>
      </c>
      <c r="AR149">
        <v>0</v>
      </c>
      <c r="AS149">
        <v>0</v>
      </c>
      <c r="AT149">
        <v>1</v>
      </c>
      <c r="AU149">
        <v>0</v>
      </c>
      <c r="AV149" t="s">
        <v>11</v>
      </c>
      <c r="AW149">
        <v>12</v>
      </c>
      <c r="AX149" t="s">
        <v>64</v>
      </c>
      <c r="AY149">
        <v>1</v>
      </c>
      <c r="AZ149" t="s">
        <v>1</v>
      </c>
      <c r="BA149">
        <v>41.46564</v>
      </c>
      <c r="BB149">
        <v>-81.743650000000002</v>
      </c>
      <c r="BC149">
        <v>2014</v>
      </c>
      <c r="BD149">
        <v>8</v>
      </c>
      <c r="BE149">
        <v>12346</v>
      </c>
      <c r="BF149">
        <v>82</v>
      </c>
      <c r="BG149">
        <v>390351024024</v>
      </c>
      <c r="BH149">
        <v>1702</v>
      </c>
      <c r="BI149">
        <v>119702</v>
      </c>
      <c r="BJ149">
        <v>779</v>
      </c>
      <c r="BK149">
        <v>331</v>
      </c>
      <c r="BL149">
        <v>448</v>
      </c>
      <c r="BM149">
        <v>39.899999999999899</v>
      </c>
      <c r="BN149">
        <v>65</v>
      </c>
      <c r="BO149">
        <v>16</v>
      </c>
      <c r="BP149">
        <v>15</v>
      </c>
      <c r="BQ149">
        <v>48</v>
      </c>
      <c r="BR149">
        <v>34</v>
      </c>
      <c r="BS149">
        <v>14</v>
      </c>
      <c r="BT149">
        <v>0</v>
      </c>
      <c r="BU149">
        <v>43</v>
      </c>
      <c r="BV149">
        <v>42</v>
      </c>
      <c r="BW149">
        <v>66</v>
      </c>
      <c r="BX149">
        <v>50</v>
      </c>
      <c r="BY149">
        <v>11</v>
      </c>
      <c r="BZ149">
        <v>101</v>
      </c>
      <c r="CA149">
        <v>118</v>
      </c>
      <c r="CB149">
        <v>93</v>
      </c>
      <c r="CC149">
        <v>17</v>
      </c>
      <c r="CD149">
        <v>12</v>
      </c>
      <c r="CE149">
        <v>0</v>
      </c>
      <c r="CF149">
        <v>8</v>
      </c>
      <c r="CG149">
        <v>11</v>
      </c>
      <c r="CH149">
        <v>0</v>
      </c>
      <c r="CI149">
        <v>15</v>
      </c>
      <c r="CJ149">
        <v>0</v>
      </c>
      <c r="CK149">
        <v>144</v>
      </c>
      <c r="CL149">
        <v>34</v>
      </c>
      <c r="CM149">
        <v>50</v>
      </c>
      <c r="CN149">
        <v>658</v>
      </c>
      <c r="CO149">
        <v>0</v>
      </c>
      <c r="CP149">
        <v>28</v>
      </c>
      <c r="CQ149">
        <v>0</v>
      </c>
      <c r="CR149">
        <v>30</v>
      </c>
      <c r="CS149">
        <v>13</v>
      </c>
      <c r="CT149">
        <v>252</v>
      </c>
      <c r="CU149">
        <v>544</v>
      </c>
      <c r="CV149">
        <v>149</v>
      </c>
      <c r="CW149">
        <v>169</v>
      </c>
      <c r="CX149">
        <v>24</v>
      </c>
      <c r="CY149">
        <v>39</v>
      </c>
      <c r="CZ149">
        <v>104</v>
      </c>
      <c r="DA149">
        <v>41</v>
      </c>
      <c r="DB149">
        <v>8</v>
      </c>
      <c r="DC149">
        <v>10</v>
      </c>
      <c r="DD149">
        <v>0</v>
      </c>
      <c r="DE149">
        <v>0</v>
      </c>
      <c r="DF149">
        <v>22692</v>
      </c>
      <c r="DG149">
        <v>3.17</v>
      </c>
      <c r="DH149">
        <v>73</v>
      </c>
      <c r="DI149">
        <v>312</v>
      </c>
      <c r="DJ149">
        <v>246</v>
      </c>
      <c r="DK149">
        <v>66</v>
      </c>
      <c r="DL149">
        <v>157</v>
      </c>
      <c r="DM149">
        <f t="shared" si="22"/>
        <v>0</v>
      </c>
      <c r="DN149">
        <f t="shared" si="23"/>
        <v>0</v>
      </c>
      <c r="DO149">
        <f t="shared" si="24"/>
        <v>0</v>
      </c>
      <c r="DP149">
        <f t="shared" si="25"/>
        <v>1</v>
      </c>
      <c r="DQ149">
        <f t="shared" si="26"/>
        <v>0</v>
      </c>
      <c r="DR149">
        <f t="shared" si="27"/>
        <v>1</v>
      </c>
      <c r="DS149">
        <f t="shared" si="28"/>
        <v>0</v>
      </c>
      <c r="DT149">
        <f t="shared" si="29"/>
        <v>0</v>
      </c>
      <c r="DU149">
        <f t="shared" si="30"/>
        <v>0</v>
      </c>
      <c r="DV149">
        <f t="shared" si="31"/>
        <v>1</v>
      </c>
      <c r="DW149">
        <f t="shared" si="32"/>
        <v>0</v>
      </c>
    </row>
    <row r="150" spans="1:127" x14ac:dyDescent="0.25">
      <c r="A150">
        <v>20144033417</v>
      </c>
      <c r="B150">
        <v>9992</v>
      </c>
      <c r="C150" t="s">
        <v>107</v>
      </c>
      <c r="D150">
        <v>11.8699999999999</v>
      </c>
      <c r="E150">
        <v>20140824</v>
      </c>
      <c r="F150" t="s">
        <v>108</v>
      </c>
      <c r="G150" t="s">
        <v>397</v>
      </c>
      <c r="H150">
        <v>0</v>
      </c>
      <c r="I150" t="s">
        <v>161</v>
      </c>
      <c r="J150">
        <v>19</v>
      </c>
      <c r="K150" t="s">
        <v>199</v>
      </c>
      <c r="L150" t="s">
        <v>69</v>
      </c>
      <c r="M150" t="s">
        <v>11</v>
      </c>
      <c r="N150" t="s">
        <v>43</v>
      </c>
      <c r="O150" t="s">
        <v>71</v>
      </c>
      <c r="P150" t="s">
        <v>45</v>
      </c>
      <c r="Q150" t="s">
        <v>94</v>
      </c>
      <c r="R150" t="s">
        <v>106</v>
      </c>
      <c r="S150" t="s">
        <v>98</v>
      </c>
      <c r="T150" t="s">
        <v>955</v>
      </c>
      <c r="U150" t="s">
        <v>73</v>
      </c>
      <c r="V150" t="s">
        <v>76</v>
      </c>
      <c r="W150" t="s">
        <v>77</v>
      </c>
      <c r="X150">
        <v>33</v>
      </c>
      <c r="Y150" t="s">
        <v>60</v>
      </c>
      <c r="Z150" t="s">
        <v>85</v>
      </c>
      <c r="AA150" t="s">
        <v>54</v>
      </c>
      <c r="AB150" t="s">
        <v>11</v>
      </c>
      <c r="AC150" t="s">
        <v>86</v>
      </c>
      <c r="AD150" t="s">
        <v>56</v>
      </c>
      <c r="AE150" t="s">
        <v>47</v>
      </c>
      <c r="AF150" t="s">
        <v>96</v>
      </c>
      <c r="AG150" t="s">
        <v>89</v>
      </c>
      <c r="AH150">
        <v>37</v>
      </c>
      <c r="AI150" t="s">
        <v>52</v>
      </c>
      <c r="AJ150" t="s">
        <v>77</v>
      </c>
      <c r="AK150" t="s">
        <v>50</v>
      </c>
      <c r="AL150" t="s">
        <v>54</v>
      </c>
      <c r="AM150" t="s">
        <v>11</v>
      </c>
      <c r="AN150" t="s">
        <v>61</v>
      </c>
      <c r="AO150" t="s">
        <v>62</v>
      </c>
      <c r="AP150" t="s">
        <v>956</v>
      </c>
      <c r="AQ150" t="s">
        <v>63</v>
      </c>
      <c r="AR150">
        <v>0</v>
      </c>
      <c r="AS150">
        <v>0</v>
      </c>
      <c r="AT150">
        <v>1</v>
      </c>
      <c r="AU150">
        <v>0</v>
      </c>
      <c r="AV150" t="s">
        <v>11</v>
      </c>
      <c r="AW150">
        <v>12</v>
      </c>
      <c r="AX150" t="s">
        <v>64</v>
      </c>
      <c r="AY150">
        <v>1</v>
      </c>
      <c r="AZ150" t="s">
        <v>1</v>
      </c>
      <c r="BA150">
        <v>41.484540000000003</v>
      </c>
      <c r="BB150">
        <v>-81.752422999999894</v>
      </c>
      <c r="BC150">
        <v>2014</v>
      </c>
      <c r="BD150">
        <v>8</v>
      </c>
      <c r="BE150">
        <v>12429</v>
      </c>
      <c r="BF150">
        <v>60</v>
      </c>
      <c r="BG150">
        <v>390351011022</v>
      </c>
      <c r="BH150">
        <v>763</v>
      </c>
      <c r="BI150">
        <v>330316</v>
      </c>
      <c r="BJ150">
        <v>1104</v>
      </c>
      <c r="BK150">
        <v>573</v>
      </c>
      <c r="BL150">
        <v>531</v>
      </c>
      <c r="BM150">
        <v>36.1</v>
      </c>
      <c r="BN150">
        <v>0</v>
      </c>
      <c r="BO150">
        <v>68</v>
      </c>
      <c r="BP150">
        <v>36</v>
      </c>
      <c r="BQ150">
        <v>0</v>
      </c>
      <c r="BR150">
        <v>0</v>
      </c>
      <c r="BS150">
        <v>20</v>
      </c>
      <c r="BT150">
        <v>0</v>
      </c>
      <c r="BU150">
        <v>149</v>
      </c>
      <c r="BV150">
        <v>195</v>
      </c>
      <c r="BW150">
        <v>75</v>
      </c>
      <c r="BX150">
        <v>98</v>
      </c>
      <c r="BY150">
        <v>214</v>
      </c>
      <c r="BZ150">
        <v>35</v>
      </c>
      <c r="CA150">
        <v>15</v>
      </c>
      <c r="CB150">
        <v>84</v>
      </c>
      <c r="CC150">
        <v>52</v>
      </c>
      <c r="CD150">
        <v>19</v>
      </c>
      <c r="CE150">
        <v>0</v>
      </c>
      <c r="CF150">
        <v>0</v>
      </c>
      <c r="CG150">
        <v>16</v>
      </c>
      <c r="CH150">
        <v>7</v>
      </c>
      <c r="CI150">
        <v>21</v>
      </c>
      <c r="CJ150">
        <v>0</v>
      </c>
      <c r="CK150">
        <v>104</v>
      </c>
      <c r="CL150">
        <v>44</v>
      </c>
      <c r="CM150">
        <v>0</v>
      </c>
      <c r="CN150">
        <v>1068</v>
      </c>
      <c r="CO150">
        <v>0</v>
      </c>
      <c r="CP150">
        <v>0</v>
      </c>
      <c r="CQ150">
        <v>0</v>
      </c>
      <c r="CR150">
        <v>0</v>
      </c>
      <c r="CS150">
        <v>36</v>
      </c>
      <c r="CT150">
        <v>16</v>
      </c>
      <c r="CU150">
        <v>831</v>
      </c>
      <c r="CV150">
        <v>57</v>
      </c>
      <c r="CW150">
        <v>42</v>
      </c>
      <c r="CX150">
        <v>35</v>
      </c>
      <c r="CY150">
        <v>32</v>
      </c>
      <c r="CZ150">
        <v>160</v>
      </c>
      <c r="DA150">
        <v>68</v>
      </c>
      <c r="DB150">
        <v>246</v>
      </c>
      <c r="DC150">
        <v>122</v>
      </c>
      <c r="DD150">
        <v>58</v>
      </c>
      <c r="DE150">
        <v>11</v>
      </c>
      <c r="DF150">
        <v>57917</v>
      </c>
      <c r="DG150">
        <v>1.7</v>
      </c>
      <c r="DH150">
        <v>68</v>
      </c>
      <c r="DI150">
        <v>811</v>
      </c>
      <c r="DJ150">
        <v>649</v>
      </c>
      <c r="DK150">
        <v>162</v>
      </c>
      <c r="DL150">
        <v>192</v>
      </c>
      <c r="DM150">
        <f t="shared" si="22"/>
        <v>0</v>
      </c>
      <c r="DN150">
        <f t="shared" si="23"/>
        <v>0</v>
      </c>
      <c r="DO150">
        <f t="shared" si="24"/>
        <v>0</v>
      </c>
      <c r="DP150">
        <f t="shared" si="25"/>
        <v>1</v>
      </c>
      <c r="DQ150">
        <f t="shared" si="26"/>
        <v>0</v>
      </c>
      <c r="DR150">
        <f t="shared" si="27"/>
        <v>1</v>
      </c>
      <c r="DS150">
        <f t="shared" si="28"/>
        <v>0</v>
      </c>
      <c r="DT150">
        <f t="shared" si="29"/>
        <v>0</v>
      </c>
      <c r="DU150">
        <f t="shared" si="30"/>
        <v>0</v>
      </c>
      <c r="DV150">
        <f t="shared" si="31"/>
        <v>1</v>
      </c>
      <c r="DW150">
        <f t="shared" si="32"/>
        <v>0</v>
      </c>
    </row>
    <row r="151" spans="1:127" x14ac:dyDescent="0.25">
      <c r="A151">
        <v>20144033587</v>
      </c>
      <c r="B151">
        <v>10797</v>
      </c>
      <c r="C151" t="s">
        <v>184</v>
      </c>
      <c r="D151">
        <v>17.5399999999999</v>
      </c>
      <c r="E151">
        <v>20140912</v>
      </c>
      <c r="F151" t="s">
        <v>133</v>
      </c>
      <c r="G151" t="s">
        <v>114</v>
      </c>
      <c r="H151">
        <v>0</v>
      </c>
      <c r="I151" t="s">
        <v>125</v>
      </c>
      <c r="J151">
        <v>21</v>
      </c>
      <c r="K151" t="s">
        <v>68</v>
      </c>
      <c r="L151" t="s">
        <v>69</v>
      </c>
      <c r="M151" t="s">
        <v>11</v>
      </c>
      <c r="N151" t="s">
        <v>43</v>
      </c>
      <c r="O151" t="s">
        <v>71</v>
      </c>
      <c r="P151" t="s">
        <v>45</v>
      </c>
      <c r="Q151" t="s">
        <v>411</v>
      </c>
      <c r="R151" t="s">
        <v>95</v>
      </c>
      <c r="S151" t="s">
        <v>98</v>
      </c>
      <c r="T151" t="s">
        <v>957</v>
      </c>
      <c r="U151" t="s">
        <v>73</v>
      </c>
      <c r="V151" t="s">
        <v>76</v>
      </c>
      <c r="W151" t="s">
        <v>77</v>
      </c>
      <c r="X151">
        <v>31</v>
      </c>
      <c r="Y151" t="s">
        <v>60</v>
      </c>
      <c r="Z151" t="s">
        <v>85</v>
      </c>
      <c r="AA151" t="s">
        <v>54</v>
      </c>
      <c r="AB151" t="s">
        <v>11</v>
      </c>
      <c r="AC151" t="s">
        <v>86</v>
      </c>
      <c r="AD151" t="s">
        <v>56</v>
      </c>
      <c r="AE151" t="s">
        <v>54</v>
      </c>
      <c r="AF151" t="s">
        <v>88</v>
      </c>
      <c r="AG151" t="s">
        <v>89</v>
      </c>
      <c r="AH151">
        <v>70</v>
      </c>
      <c r="AI151" t="s">
        <v>60</v>
      </c>
      <c r="AJ151" t="s">
        <v>76</v>
      </c>
      <c r="AK151" t="s">
        <v>47</v>
      </c>
      <c r="AL151" t="s">
        <v>54</v>
      </c>
      <c r="AM151" t="s">
        <v>11</v>
      </c>
      <c r="AN151" t="s">
        <v>61</v>
      </c>
      <c r="AO151" t="s">
        <v>62</v>
      </c>
      <c r="AP151" t="s">
        <v>958</v>
      </c>
      <c r="AQ151" t="s">
        <v>63</v>
      </c>
      <c r="AR151">
        <v>0</v>
      </c>
      <c r="AS151">
        <v>0</v>
      </c>
      <c r="AT151">
        <v>0</v>
      </c>
      <c r="AU151">
        <v>1</v>
      </c>
      <c r="AV151" t="s">
        <v>126</v>
      </c>
      <c r="AW151">
        <v>12</v>
      </c>
      <c r="AX151" t="s">
        <v>64</v>
      </c>
      <c r="AY151">
        <v>1</v>
      </c>
      <c r="AZ151" t="s">
        <v>1</v>
      </c>
      <c r="BA151">
        <v>41.4989139999999</v>
      </c>
      <c r="BB151">
        <v>-81.693239000000005</v>
      </c>
      <c r="BC151">
        <v>2014</v>
      </c>
      <c r="BD151">
        <v>9</v>
      </c>
      <c r="BE151">
        <v>12447</v>
      </c>
      <c r="BF151">
        <v>162</v>
      </c>
      <c r="BG151">
        <v>390351077011</v>
      </c>
      <c r="BH151">
        <v>2142</v>
      </c>
      <c r="BI151">
        <v>1770609</v>
      </c>
      <c r="BJ151">
        <v>1377</v>
      </c>
      <c r="BK151">
        <v>688</v>
      </c>
      <c r="BL151">
        <v>689</v>
      </c>
      <c r="BM151">
        <v>31.1999999999999</v>
      </c>
      <c r="BN151">
        <v>19</v>
      </c>
      <c r="BO151">
        <v>0</v>
      </c>
      <c r="BP151">
        <v>0</v>
      </c>
      <c r="BQ151">
        <v>0</v>
      </c>
      <c r="BR151">
        <v>35</v>
      </c>
      <c r="BS151">
        <v>50</v>
      </c>
      <c r="BT151">
        <v>14</v>
      </c>
      <c r="BU151">
        <v>173</v>
      </c>
      <c r="BV151">
        <v>326</v>
      </c>
      <c r="BW151">
        <v>228</v>
      </c>
      <c r="BX151">
        <v>82</v>
      </c>
      <c r="BY151">
        <v>93</v>
      </c>
      <c r="BZ151">
        <v>60</v>
      </c>
      <c r="CA151">
        <v>93</v>
      </c>
      <c r="CB151">
        <v>168</v>
      </c>
      <c r="CC151">
        <v>7</v>
      </c>
      <c r="CD151">
        <v>19</v>
      </c>
      <c r="CE151">
        <v>10</v>
      </c>
      <c r="CF151">
        <v>0</v>
      </c>
      <c r="CG151">
        <v>0</v>
      </c>
      <c r="CH151">
        <v>0</v>
      </c>
      <c r="CI151">
        <v>0</v>
      </c>
      <c r="CJ151">
        <v>0</v>
      </c>
      <c r="CK151">
        <v>19</v>
      </c>
      <c r="CL151">
        <v>10</v>
      </c>
      <c r="CM151">
        <v>358</v>
      </c>
      <c r="CN151">
        <v>871</v>
      </c>
      <c r="CO151">
        <v>30</v>
      </c>
      <c r="CP151">
        <v>62</v>
      </c>
      <c r="CQ151">
        <v>0</v>
      </c>
      <c r="CR151">
        <v>19</v>
      </c>
      <c r="CS151">
        <v>37</v>
      </c>
      <c r="CT151">
        <v>22</v>
      </c>
      <c r="CU151">
        <v>1086</v>
      </c>
      <c r="CV151">
        <v>130</v>
      </c>
      <c r="CW151">
        <v>154</v>
      </c>
      <c r="CX151">
        <v>40</v>
      </c>
      <c r="CY151">
        <v>40</v>
      </c>
      <c r="CZ151">
        <v>101</v>
      </c>
      <c r="DA151">
        <v>0</v>
      </c>
      <c r="DB151">
        <v>310</v>
      </c>
      <c r="DC151">
        <v>152</v>
      </c>
      <c r="DD151">
        <v>140</v>
      </c>
      <c r="DE151">
        <v>19</v>
      </c>
      <c r="DF151">
        <v>36786</v>
      </c>
      <c r="DG151">
        <v>1.54</v>
      </c>
      <c r="DH151">
        <v>353</v>
      </c>
      <c r="DI151">
        <v>990</v>
      </c>
      <c r="DJ151">
        <v>896</v>
      </c>
      <c r="DK151">
        <v>94</v>
      </c>
      <c r="DL151">
        <v>55</v>
      </c>
      <c r="DM151">
        <f t="shared" si="22"/>
        <v>0</v>
      </c>
      <c r="DN151">
        <f t="shared" si="23"/>
        <v>0</v>
      </c>
      <c r="DO151">
        <f t="shared" si="24"/>
        <v>0</v>
      </c>
      <c r="DP151">
        <f t="shared" si="25"/>
        <v>1</v>
      </c>
      <c r="DQ151">
        <f t="shared" si="26"/>
        <v>0</v>
      </c>
      <c r="DR151">
        <f t="shared" si="27"/>
        <v>1</v>
      </c>
      <c r="DS151">
        <f t="shared" si="28"/>
        <v>0</v>
      </c>
      <c r="DT151">
        <f t="shared" si="29"/>
        <v>0</v>
      </c>
      <c r="DU151">
        <f t="shared" si="30"/>
        <v>0</v>
      </c>
      <c r="DV151">
        <f t="shared" si="31"/>
        <v>1</v>
      </c>
      <c r="DW151">
        <f t="shared" si="32"/>
        <v>0</v>
      </c>
    </row>
    <row r="152" spans="1:127" x14ac:dyDescent="0.25">
      <c r="A152">
        <v>20144034299</v>
      </c>
      <c r="B152">
        <v>11653</v>
      </c>
      <c r="C152" t="s">
        <v>107</v>
      </c>
      <c r="D152">
        <v>15.41</v>
      </c>
      <c r="E152">
        <v>20140919</v>
      </c>
      <c r="F152" t="s">
        <v>108</v>
      </c>
      <c r="G152" t="s">
        <v>176</v>
      </c>
      <c r="H152">
        <v>0</v>
      </c>
      <c r="I152" t="s">
        <v>125</v>
      </c>
      <c r="J152">
        <v>12</v>
      </c>
      <c r="K152" t="s">
        <v>41</v>
      </c>
      <c r="L152" t="s">
        <v>69</v>
      </c>
      <c r="M152" t="s">
        <v>11</v>
      </c>
      <c r="N152" t="s">
        <v>43</v>
      </c>
      <c r="O152" t="s">
        <v>71</v>
      </c>
      <c r="P152" t="s">
        <v>45</v>
      </c>
      <c r="Q152" t="s">
        <v>46</v>
      </c>
      <c r="R152" t="s">
        <v>145</v>
      </c>
      <c r="S152" t="s">
        <v>122</v>
      </c>
      <c r="T152" t="s">
        <v>959</v>
      </c>
      <c r="U152" t="s">
        <v>73</v>
      </c>
      <c r="V152" t="s">
        <v>76</v>
      </c>
      <c r="W152" t="s">
        <v>77</v>
      </c>
      <c r="X152">
        <v>24</v>
      </c>
      <c r="Y152" t="s">
        <v>52</v>
      </c>
      <c r="Z152" t="s">
        <v>85</v>
      </c>
      <c r="AA152" t="s">
        <v>54</v>
      </c>
      <c r="AB152" t="s">
        <v>11</v>
      </c>
      <c r="AC152" t="s">
        <v>86</v>
      </c>
      <c r="AD152" t="s">
        <v>56</v>
      </c>
      <c r="AE152" t="s">
        <v>54</v>
      </c>
      <c r="AF152" t="s">
        <v>48</v>
      </c>
      <c r="AG152" t="s">
        <v>213</v>
      </c>
      <c r="AH152">
        <v>20</v>
      </c>
      <c r="AI152" t="s">
        <v>60</v>
      </c>
      <c r="AJ152" t="s">
        <v>50</v>
      </c>
      <c r="AK152" t="s">
        <v>51</v>
      </c>
      <c r="AL152" t="s">
        <v>54</v>
      </c>
      <c r="AM152" t="s">
        <v>11</v>
      </c>
      <c r="AN152" t="s">
        <v>61</v>
      </c>
      <c r="AO152" t="s">
        <v>62</v>
      </c>
      <c r="AP152" t="s">
        <v>960</v>
      </c>
      <c r="AQ152" t="s">
        <v>130</v>
      </c>
      <c r="AR152">
        <v>0</v>
      </c>
      <c r="AS152">
        <v>1</v>
      </c>
      <c r="AT152">
        <v>0</v>
      </c>
      <c r="AU152">
        <v>0</v>
      </c>
      <c r="AV152" t="s">
        <v>11</v>
      </c>
      <c r="AW152">
        <v>12</v>
      </c>
      <c r="AX152" t="s">
        <v>64</v>
      </c>
      <c r="AY152">
        <v>1</v>
      </c>
      <c r="AZ152" t="s">
        <v>90</v>
      </c>
      <c r="BA152">
        <v>41.499640999999897</v>
      </c>
      <c r="BB152">
        <v>-81.693670999999895</v>
      </c>
      <c r="BC152">
        <v>2014</v>
      </c>
      <c r="BD152">
        <v>9</v>
      </c>
      <c r="BE152">
        <v>12485</v>
      </c>
      <c r="BF152">
        <v>162</v>
      </c>
      <c r="BG152">
        <v>390351077011</v>
      </c>
      <c r="BH152">
        <v>2142</v>
      </c>
      <c r="BI152">
        <v>1770609</v>
      </c>
      <c r="BJ152">
        <v>1377</v>
      </c>
      <c r="BK152">
        <v>688</v>
      </c>
      <c r="BL152">
        <v>689</v>
      </c>
      <c r="BM152">
        <v>31.1999999999999</v>
      </c>
      <c r="BN152">
        <v>19</v>
      </c>
      <c r="BO152">
        <v>0</v>
      </c>
      <c r="BP152">
        <v>0</v>
      </c>
      <c r="BQ152">
        <v>0</v>
      </c>
      <c r="BR152">
        <v>35</v>
      </c>
      <c r="BS152">
        <v>50</v>
      </c>
      <c r="BT152">
        <v>14</v>
      </c>
      <c r="BU152">
        <v>173</v>
      </c>
      <c r="BV152">
        <v>326</v>
      </c>
      <c r="BW152">
        <v>228</v>
      </c>
      <c r="BX152">
        <v>82</v>
      </c>
      <c r="BY152">
        <v>93</v>
      </c>
      <c r="BZ152">
        <v>60</v>
      </c>
      <c r="CA152">
        <v>93</v>
      </c>
      <c r="CB152">
        <v>168</v>
      </c>
      <c r="CC152">
        <v>7</v>
      </c>
      <c r="CD152">
        <v>19</v>
      </c>
      <c r="CE152">
        <v>10</v>
      </c>
      <c r="CF152">
        <v>0</v>
      </c>
      <c r="CG152">
        <v>0</v>
      </c>
      <c r="CH152">
        <v>0</v>
      </c>
      <c r="CI152">
        <v>0</v>
      </c>
      <c r="CJ152">
        <v>0</v>
      </c>
      <c r="CK152">
        <v>19</v>
      </c>
      <c r="CL152">
        <v>10</v>
      </c>
      <c r="CM152">
        <v>358</v>
      </c>
      <c r="CN152">
        <v>871</v>
      </c>
      <c r="CO152">
        <v>30</v>
      </c>
      <c r="CP152">
        <v>62</v>
      </c>
      <c r="CQ152">
        <v>0</v>
      </c>
      <c r="CR152">
        <v>19</v>
      </c>
      <c r="CS152">
        <v>37</v>
      </c>
      <c r="CT152">
        <v>22</v>
      </c>
      <c r="CU152">
        <v>1086</v>
      </c>
      <c r="CV152">
        <v>130</v>
      </c>
      <c r="CW152">
        <v>154</v>
      </c>
      <c r="CX152">
        <v>40</v>
      </c>
      <c r="CY152">
        <v>40</v>
      </c>
      <c r="CZ152">
        <v>101</v>
      </c>
      <c r="DA152">
        <v>0</v>
      </c>
      <c r="DB152">
        <v>310</v>
      </c>
      <c r="DC152">
        <v>152</v>
      </c>
      <c r="DD152">
        <v>140</v>
      </c>
      <c r="DE152">
        <v>19</v>
      </c>
      <c r="DF152">
        <v>36786</v>
      </c>
      <c r="DG152">
        <v>1.54</v>
      </c>
      <c r="DH152">
        <v>353</v>
      </c>
      <c r="DI152">
        <v>990</v>
      </c>
      <c r="DJ152">
        <v>896</v>
      </c>
      <c r="DK152">
        <v>94</v>
      </c>
      <c r="DL152">
        <v>55</v>
      </c>
      <c r="DM152">
        <f t="shared" si="22"/>
        <v>0</v>
      </c>
      <c r="DN152">
        <f t="shared" si="23"/>
        <v>0</v>
      </c>
      <c r="DO152">
        <f t="shared" si="24"/>
        <v>0</v>
      </c>
      <c r="DP152">
        <f t="shared" si="25"/>
        <v>1</v>
      </c>
      <c r="DQ152">
        <f t="shared" si="26"/>
        <v>0</v>
      </c>
      <c r="DR152">
        <f t="shared" si="27"/>
        <v>1</v>
      </c>
      <c r="DS152">
        <f t="shared" si="28"/>
        <v>0</v>
      </c>
      <c r="DT152">
        <f t="shared" si="29"/>
        <v>0</v>
      </c>
      <c r="DU152">
        <f t="shared" si="30"/>
        <v>0</v>
      </c>
      <c r="DV152">
        <f t="shared" si="31"/>
        <v>1</v>
      </c>
      <c r="DW152">
        <f t="shared" si="32"/>
        <v>0</v>
      </c>
    </row>
    <row r="153" spans="1:127" x14ac:dyDescent="0.25">
      <c r="A153">
        <v>20144034329</v>
      </c>
      <c r="B153">
        <v>11207</v>
      </c>
      <c r="C153" t="s">
        <v>296</v>
      </c>
      <c r="D153">
        <v>0.8</v>
      </c>
      <c r="E153">
        <v>20140922</v>
      </c>
      <c r="F153" t="s">
        <v>178</v>
      </c>
      <c r="G153">
        <v>22</v>
      </c>
      <c r="H153">
        <v>0.05</v>
      </c>
      <c r="I153" t="s">
        <v>40</v>
      </c>
      <c r="J153">
        <v>20</v>
      </c>
      <c r="K153" t="s">
        <v>68</v>
      </c>
      <c r="L153" t="s">
        <v>69</v>
      </c>
      <c r="M153" t="s">
        <v>11</v>
      </c>
      <c r="N153" t="s">
        <v>43</v>
      </c>
      <c r="O153" t="s">
        <v>71</v>
      </c>
      <c r="P153" t="s">
        <v>45</v>
      </c>
      <c r="Q153" t="s">
        <v>72</v>
      </c>
      <c r="R153" t="s">
        <v>47</v>
      </c>
      <c r="S153" t="s">
        <v>47</v>
      </c>
      <c r="T153" t="s">
        <v>961</v>
      </c>
      <c r="U153" t="s">
        <v>110</v>
      </c>
      <c r="V153" t="s">
        <v>47</v>
      </c>
      <c r="W153" t="s">
        <v>47</v>
      </c>
      <c r="X153" t="s">
        <v>11</v>
      </c>
      <c r="Y153" t="s">
        <v>11</v>
      </c>
      <c r="Z153" t="s">
        <v>74</v>
      </c>
      <c r="AA153">
        <v>0</v>
      </c>
      <c r="AB153" t="s">
        <v>11</v>
      </c>
      <c r="AC153" t="s">
        <v>75</v>
      </c>
      <c r="AD153" t="s">
        <v>56</v>
      </c>
      <c r="AE153" t="s">
        <v>57</v>
      </c>
      <c r="AF153" t="s">
        <v>98</v>
      </c>
      <c r="AG153" t="s">
        <v>73</v>
      </c>
      <c r="AH153">
        <v>40</v>
      </c>
      <c r="AI153" t="s">
        <v>60</v>
      </c>
      <c r="AJ153" t="s">
        <v>76</v>
      </c>
      <c r="AK153" t="s">
        <v>77</v>
      </c>
      <c r="AL153" t="s">
        <v>54</v>
      </c>
      <c r="AM153" t="s">
        <v>11</v>
      </c>
      <c r="AN153" t="s">
        <v>61</v>
      </c>
      <c r="AO153" t="s">
        <v>62</v>
      </c>
      <c r="AP153" t="s">
        <v>962</v>
      </c>
      <c r="AQ153" t="s">
        <v>63</v>
      </c>
      <c r="AR153">
        <v>0</v>
      </c>
      <c r="AS153">
        <v>0</v>
      </c>
      <c r="AT153">
        <v>0</v>
      </c>
      <c r="AU153">
        <v>1</v>
      </c>
      <c r="AV153" t="s">
        <v>126</v>
      </c>
      <c r="AW153">
        <v>12</v>
      </c>
      <c r="AX153" t="s">
        <v>64</v>
      </c>
      <c r="AY153">
        <v>1</v>
      </c>
      <c r="AZ153" t="s">
        <v>1</v>
      </c>
      <c r="BA153">
        <v>41.499284000000003</v>
      </c>
      <c r="BB153">
        <v>-81.672899000000001</v>
      </c>
      <c r="BC153">
        <v>2014</v>
      </c>
      <c r="BD153">
        <v>9</v>
      </c>
      <c r="BE153">
        <v>12491</v>
      </c>
      <c r="BF153">
        <v>1</v>
      </c>
      <c r="BG153">
        <v>390351077012</v>
      </c>
      <c r="BH153">
        <v>748</v>
      </c>
      <c r="BI153">
        <v>224228</v>
      </c>
      <c r="BJ153">
        <v>521</v>
      </c>
      <c r="BK153">
        <v>333</v>
      </c>
      <c r="BL153">
        <v>188</v>
      </c>
      <c r="BM153">
        <v>22.3</v>
      </c>
      <c r="BN153">
        <v>30</v>
      </c>
      <c r="BO153">
        <v>7</v>
      </c>
      <c r="BP153">
        <v>0</v>
      </c>
      <c r="BQ153">
        <v>0</v>
      </c>
      <c r="BR153">
        <v>111</v>
      </c>
      <c r="BS153">
        <v>62</v>
      </c>
      <c r="BT153">
        <v>32</v>
      </c>
      <c r="BU153">
        <v>130</v>
      </c>
      <c r="BV153">
        <v>50</v>
      </c>
      <c r="BW153">
        <v>20</v>
      </c>
      <c r="BX153">
        <v>18</v>
      </c>
      <c r="BY153">
        <v>10</v>
      </c>
      <c r="BZ153">
        <v>4</v>
      </c>
      <c r="CA153">
        <v>41</v>
      </c>
      <c r="CB153">
        <v>0</v>
      </c>
      <c r="CC153">
        <v>6</v>
      </c>
      <c r="CD153">
        <v>0</v>
      </c>
      <c r="CE153">
        <v>0</v>
      </c>
      <c r="CF153">
        <v>0</v>
      </c>
      <c r="CG153">
        <v>0</v>
      </c>
      <c r="CH153">
        <v>0</v>
      </c>
      <c r="CI153">
        <v>0</v>
      </c>
      <c r="CJ153">
        <v>0</v>
      </c>
      <c r="CK153">
        <v>37</v>
      </c>
      <c r="CL153">
        <v>0</v>
      </c>
      <c r="CM153">
        <v>140</v>
      </c>
      <c r="CN153">
        <v>277</v>
      </c>
      <c r="CO153">
        <v>8</v>
      </c>
      <c r="CP153">
        <v>8</v>
      </c>
      <c r="CQ153">
        <v>14</v>
      </c>
      <c r="CR153">
        <v>0</v>
      </c>
      <c r="CS153">
        <v>74</v>
      </c>
      <c r="CT153">
        <v>0</v>
      </c>
      <c r="CU153">
        <v>149</v>
      </c>
      <c r="CV153">
        <v>0</v>
      </c>
      <c r="CW153">
        <v>22</v>
      </c>
      <c r="CX153">
        <v>34</v>
      </c>
      <c r="CY153">
        <v>0</v>
      </c>
      <c r="CZ153">
        <v>14</v>
      </c>
      <c r="DA153">
        <v>26</v>
      </c>
      <c r="DB153">
        <v>37</v>
      </c>
      <c r="DC153">
        <v>10</v>
      </c>
      <c r="DD153">
        <v>6</v>
      </c>
      <c r="DE153">
        <v>0</v>
      </c>
      <c r="DF153">
        <v>17379</v>
      </c>
      <c r="DG153">
        <v>2.04</v>
      </c>
      <c r="DH153">
        <v>90</v>
      </c>
      <c r="DI153">
        <v>304</v>
      </c>
      <c r="DJ153">
        <v>255</v>
      </c>
      <c r="DK153">
        <v>49</v>
      </c>
      <c r="DL153">
        <v>0</v>
      </c>
      <c r="DM153">
        <f t="shared" si="22"/>
        <v>0</v>
      </c>
      <c r="DN153">
        <f t="shared" si="23"/>
        <v>0</v>
      </c>
      <c r="DO153">
        <f t="shared" si="24"/>
        <v>0</v>
      </c>
      <c r="DP153">
        <f t="shared" si="25"/>
        <v>1</v>
      </c>
      <c r="DQ153">
        <f t="shared" si="26"/>
        <v>0</v>
      </c>
      <c r="DR153">
        <f t="shared" si="27"/>
        <v>1</v>
      </c>
      <c r="DS153">
        <f t="shared" si="28"/>
        <v>0</v>
      </c>
      <c r="DT153">
        <f t="shared" si="29"/>
        <v>0</v>
      </c>
      <c r="DU153">
        <f t="shared" si="30"/>
        <v>0</v>
      </c>
      <c r="DV153">
        <f t="shared" si="31"/>
        <v>1</v>
      </c>
      <c r="DW153">
        <f t="shared" si="32"/>
        <v>0</v>
      </c>
    </row>
    <row r="154" spans="1:127" x14ac:dyDescent="0.25">
      <c r="A154">
        <v>20128029420</v>
      </c>
      <c r="B154">
        <v>2068</v>
      </c>
      <c r="C154" t="s">
        <v>224</v>
      </c>
      <c r="D154">
        <v>0.72</v>
      </c>
      <c r="E154">
        <v>20120222</v>
      </c>
      <c r="F154" t="s">
        <v>225</v>
      </c>
      <c r="G154" t="s">
        <v>255</v>
      </c>
      <c r="H154">
        <v>0</v>
      </c>
      <c r="I154" t="s">
        <v>82</v>
      </c>
      <c r="J154">
        <v>12</v>
      </c>
      <c r="K154" t="s">
        <v>41</v>
      </c>
      <c r="L154" t="s">
        <v>69</v>
      </c>
      <c r="M154" t="s">
        <v>11</v>
      </c>
      <c r="N154" t="s">
        <v>43</v>
      </c>
      <c r="O154" t="s">
        <v>44</v>
      </c>
      <c r="P154" t="s">
        <v>45</v>
      </c>
      <c r="Q154" t="s">
        <v>46</v>
      </c>
      <c r="R154" t="s">
        <v>95</v>
      </c>
      <c r="S154" t="s">
        <v>96</v>
      </c>
      <c r="T154" t="s">
        <v>963</v>
      </c>
      <c r="U154" t="s">
        <v>136</v>
      </c>
      <c r="V154" t="s">
        <v>77</v>
      </c>
      <c r="W154" t="s">
        <v>50</v>
      </c>
      <c r="X154">
        <v>41</v>
      </c>
      <c r="Y154" t="s">
        <v>52</v>
      </c>
      <c r="Z154" t="s">
        <v>85</v>
      </c>
      <c r="AA154" t="s">
        <v>54</v>
      </c>
      <c r="AB154" t="s">
        <v>11</v>
      </c>
      <c r="AC154" t="s">
        <v>86</v>
      </c>
      <c r="AD154" t="s">
        <v>56</v>
      </c>
      <c r="AE154" t="s">
        <v>47</v>
      </c>
      <c r="AF154" t="s">
        <v>47</v>
      </c>
      <c r="AG154" t="s">
        <v>73</v>
      </c>
      <c r="AH154">
        <v>49</v>
      </c>
      <c r="AI154" t="s">
        <v>60</v>
      </c>
      <c r="AJ154" t="s">
        <v>76</v>
      </c>
      <c r="AK154" t="s">
        <v>77</v>
      </c>
      <c r="AL154" t="s">
        <v>54</v>
      </c>
      <c r="AM154" t="s">
        <v>11</v>
      </c>
      <c r="AN154" t="s">
        <v>61</v>
      </c>
      <c r="AO154" t="s">
        <v>62</v>
      </c>
      <c r="AP154" t="s">
        <v>964</v>
      </c>
      <c r="AQ154" t="s">
        <v>63</v>
      </c>
      <c r="AR154">
        <v>0</v>
      </c>
      <c r="AS154">
        <v>0</v>
      </c>
      <c r="AT154">
        <v>0</v>
      </c>
      <c r="AU154">
        <v>1</v>
      </c>
      <c r="AV154" t="s">
        <v>11</v>
      </c>
      <c r="AW154">
        <v>12</v>
      </c>
      <c r="AX154" t="s">
        <v>64</v>
      </c>
      <c r="AY154">
        <v>1</v>
      </c>
      <c r="AZ154" t="s">
        <v>90</v>
      </c>
      <c r="BA154">
        <v>41.480635999999897</v>
      </c>
      <c r="BB154">
        <v>-81.716480000000004</v>
      </c>
      <c r="BC154">
        <v>2012</v>
      </c>
      <c r="BD154">
        <v>2</v>
      </c>
      <c r="BE154">
        <v>12588</v>
      </c>
      <c r="BF154">
        <v>97</v>
      </c>
      <c r="BG154">
        <v>390351035001</v>
      </c>
      <c r="BH154">
        <v>302</v>
      </c>
      <c r="BI154">
        <v>674153</v>
      </c>
      <c r="BJ154">
        <v>1719</v>
      </c>
      <c r="BK154">
        <v>849</v>
      </c>
      <c r="BL154">
        <v>870</v>
      </c>
      <c r="BM154">
        <v>32</v>
      </c>
      <c r="BN154">
        <v>133</v>
      </c>
      <c r="BO154">
        <v>137</v>
      </c>
      <c r="BP154">
        <v>233</v>
      </c>
      <c r="BQ154">
        <v>42</v>
      </c>
      <c r="BR154">
        <v>9</v>
      </c>
      <c r="BS154">
        <v>37</v>
      </c>
      <c r="BT154">
        <v>13</v>
      </c>
      <c r="BU154">
        <v>49</v>
      </c>
      <c r="BV154">
        <v>116</v>
      </c>
      <c r="BW154">
        <v>265</v>
      </c>
      <c r="BX154">
        <v>113</v>
      </c>
      <c r="BY154">
        <v>63</v>
      </c>
      <c r="BZ154">
        <v>88</v>
      </c>
      <c r="CA154">
        <v>155</v>
      </c>
      <c r="CB154">
        <v>59</v>
      </c>
      <c r="CC154">
        <v>3</v>
      </c>
      <c r="CD154">
        <v>55</v>
      </c>
      <c r="CE154">
        <v>43</v>
      </c>
      <c r="CF154">
        <v>42</v>
      </c>
      <c r="CG154">
        <v>22</v>
      </c>
      <c r="CH154">
        <v>34</v>
      </c>
      <c r="CI154">
        <v>4</v>
      </c>
      <c r="CJ154">
        <v>4</v>
      </c>
      <c r="CK154">
        <v>545</v>
      </c>
      <c r="CL154">
        <v>149</v>
      </c>
      <c r="CM154">
        <v>319</v>
      </c>
      <c r="CN154">
        <v>1168</v>
      </c>
      <c r="CO154">
        <v>13</v>
      </c>
      <c r="CP154">
        <v>0</v>
      </c>
      <c r="CQ154">
        <v>0</v>
      </c>
      <c r="CR154">
        <v>204</v>
      </c>
      <c r="CS154">
        <v>15</v>
      </c>
      <c r="CT154">
        <v>686</v>
      </c>
      <c r="CU154">
        <v>1066</v>
      </c>
      <c r="CV154">
        <v>275</v>
      </c>
      <c r="CW154">
        <v>325</v>
      </c>
      <c r="CX154">
        <v>63</v>
      </c>
      <c r="CY154">
        <v>8</v>
      </c>
      <c r="CZ154">
        <v>164</v>
      </c>
      <c r="DA154">
        <v>37</v>
      </c>
      <c r="DB154">
        <v>137</v>
      </c>
      <c r="DC154">
        <v>39</v>
      </c>
      <c r="DD154">
        <v>0</v>
      </c>
      <c r="DE154">
        <v>18</v>
      </c>
      <c r="DF154">
        <v>27196</v>
      </c>
      <c r="DG154">
        <v>2.48</v>
      </c>
      <c r="DH154">
        <v>150</v>
      </c>
      <c r="DI154">
        <v>882</v>
      </c>
      <c r="DJ154">
        <v>693</v>
      </c>
      <c r="DK154">
        <v>189</v>
      </c>
      <c r="DL154">
        <v>284</v>
      </c>
      <c r="DM154">
        <f t="shared" si="22"/>
        <v>0</v>
      </c>
      <c r="DN154">
        <f t="shared" si="23"/>
        <v>1</v>
      </c>
      <c r="DO154">
        <f t="shared" si="24"/>
        <v>0</v>
      </c>
      <c r="DP154">
        <f t="shared" si="25"/>
        <v>0</v>
      </c>
      <c r="DQ154">
        <f t="shared" si="26"/>
        <v>0</v>
      </c>
      <c r="DR154">
        <f t="shared" si="27"/>
        <v>1</v>
      </c>
      <c r="DS154">
        <f t="shared" si="28"/>
        <v>0</v>
      </c>
      <c r="DT154">
        <f t="shared" si="29"/>
        <v>1</v>
      </c>
      <c r="DU154">
        <f t="shared" si="30"/>
        <v>0</v>
      </c>
      <c r="DV154">
        <f t="shared" si="31"/>
        <v>0</v>
      </c>
      <c r="DW154">
        <f t="shared" si="32"/>
        <v>0</v>
      </c>
    </row>
    <row r="155" spans="1:127" x14ac:dyDescent="0.25">
      <c r="A155">
        <v>20128029578</v>
      </c>
      <c r="B155">
        <v>2321</v>
      </c>
      <c r="C155" t="s">
        <v>154</v>
      </c>
      <c r="D155">
        <v>0.86</v>
      </c>
      <c r="E155">
        <v>20120228</v>
      </c>
      <c r="F155" t="s">
        <v>155</v>
      </c>
      <c r="G155" t="s">
        <v>965</v>
      </c>
      <c r="H155">
        <v>0</v>
      </c>
      <c r="I155" t="s">
        <v>115</v>
      </c>
      <c r="J155">
        <v>6</v>
      </c>
      <c r="K155" t="s">
        <v>41</v>
      </c>
      <c r="L155" t="s">
        <v>69</v>
      </c>
      <c r="M155" t="s">
        <v>11</v>
      </c>
      <c r="N155" t="s">
        <v>43</v>
      </c>
      <c r="O155" t="s">
        <v>71</v>
      </c>
      <c r="P155" t="s">
        <v>45</v>
      </c>
      <c r="Q155" t="s">
        <v>287</v>
      </c>
      <c r="R155" t="s">
        <v>47</v>
      </c>
      <c r="S155" t="s">
        <v>96</v>
      </c>
      <c r="T155" t="s">
        <v>966</v>
      </c>
      <c r="U155" t="s">
        <v>129</v>
      </c>
      <c r="V155" t="s">
        <v>76</v>
      </c>
      <c r="W155" t="s">
        <v>189</v>
      </c>
      <c r="X155">
        <v>48</v>
      </c>
      <c r="Y155" t="s">
        <v>60</v>
      </c>
      <c r="Z155" t="s">
        <v>132</v>
      </c>
      <c r="AA155" t="s">
        <v>54</v>
      </c>
      <c r="AB155" t="s">
        <v>11</v>
      </c>
      <c r="AC155" t="s">
        <v>86</v>
      </c>
      <c r="AD155" t="s">
        <v>56</v>
      </c>
      <c r="AE155" t="s">
        <v>47</v>
      </c>
      <c r="AF155" t="s">
        <v>47</v>
      </c>
      <c r="AG155" t="s">
        <v>73</v>
      </c>
      <c r="AH155">
        <v>40</v>
      </c>
      <c r="AI155" t="s">
        <v>60</v>
      </c>
      <c r="AJ155" t="s">
        <v>51</v>
      </c>
      <c r="AK155" t="s">
        <v>77</v>
      </c>
      <c r="AL155" t="s">
        <v>54</v>
      </c>
      <c r="AM155" t="s">
        <v>11</v>
      </c>
      <c r="AN155" t="s">
        <v>61</v>
      </c>
      <c r="AO155" t="s">
        <v>62</v>
      </c>
      <c r="AP155" t="s">
        <v>967</v>
      </c>
      <c r="AQ155" t="s">
        <v>63</v>
      </c>
      <c r="AR155">
        <v>0</v>
      </c>
      <c r="AS155">
        <v>0</v>
      </c>
      <c r="AT155">
        <v>1</v>
      </c>
      <c r="AU155">
        <v>0</v>
      </c>
      <c r="AV155" t="s">
        <v>11</v>
      </c>
      <c r="AW155">
        <v>12</v>
      </c>
      <c r="AX155" t="s">
        <v>64</v>
      </c>
      <c r="AY155">
        <v>1</v>
      </c>
      <c r="AZ155" t="s">
        <v>90</v>
      </c>
      <c r="BA155">
        <v>41.469652000000004</v>
      </c>
      <c r="BB155">
        <v>-81.729911999999899</v>
      </c>
      <c r="BC155">
        <v>2012</v>
      </c>
      <c r="BD155">
        <v>2</v>
      </c>
      <c r="BE155">
        <v>12597</v>
      </c>
      <c r="BF155">
        <v>86</v>
      </c>
      <c r="BG155">
        <v>390351027004</v>
      </c>
      <c r="BH155">
        <v>301</v>
      </c>
      <c r="BI155">
        <v>712348</v>
      </c>
      <c r="BJ155">
        <v>923</v>
      </c>
      <c r="BK155">
        <v>324</v>
      </c>
      <c r="BL155">
        <v>599</v>
      </c>
      <c r="BM155">
        <v>35.5</v>
      </c>
      <c r="BN155">
        <v>27</v>
      </c>
      <c r="BO155">
        <v>51</v>
      </c>
      <c r="BP155">
        <v>89</v>
      </c>
      <c r="BQ155">
        <v>59</v>
      </c>
      <c r="BR155">
        <v>61</v>
      </c>
      <c r="BS155">
        <v>0</v>
      </c>
      <c r="BT155">
        <v>0</v>
      </c>
      <c r="BU155">
        <v>53</v>
      </c>
      <c r="BV155">
        <v>38</v>
      </c>
      <c r="BW155">
        <v>69</v>
      </c>
      <c r="BX155">
        <v>63</v>
      </c>
      <c r="BY155">
        <v>132</v>
      </c>
      <c r="BZ155">
        <v>43</v>
      </c>
      <c r="CA155">
        <v>98</v>
      </c>
      <c r="CB155">
        <v>51</v>
      </c>
      <c r="CC155">
        <v>17</v>
      </c>
      <c r="CD155">
        <v>0</v>
      </c>
      <c r="CE155">
        <v>5</v>
      </c>
      <c r="CF155">
        <v>41</v>
      </c>
      <c r="CG155">
        <v>0</v>
      </c>
      <c r="CH155">
        <v>4</v>
      </c>
      <c r="CI155">
        <v>0</v>
      </c>
      <c r="CJ155">
        <v>22</v>
      </c>
      <c r="CK155">
        <v>226</v>
      </c>
      <c r="CL155">
        <v>72</v>
      </c>
      <c r="CM155">
        <v>98</v>
      </c>
      <c r="CN155">
        <v>737</v>
      </c>
      <c r="CO155">
        <v>0</v>
      </c>
      <c r="CP155">
        <v>15</v>
      </c>
      <c r="CQ155">
        <v>0</v>
      </c>
      <c r="CR155">
        <v>17</v>
      </c>
      <c r="CS155">
        <v>56</v>
      </c>
      <c r="CT155">
        <v>47</v>
      </c>
      <c r="CU155">
        <v>583</v>
      </c>
      <c r="CV155">
        <v>300</v>
      </c>
      <c r="CW155">
        <v>162</v>
      </c>
      <c r="CX155">
        <v>20</v>
      </c>
      <c r="CY155">
        <v>43</v>
      </c>
      <c r="CZ155">
        <v>27</v>
      </c>
      <c r="DA155">
        <v>0</v>
      </c>
      <c r="DB155">
        <v>31</v>
      </c>
      <c r="DC155">
        <v>0</v>
      </c>
      <c r="DD155">
        <v>0</v>
      </c>
      <c r="DE155">
        <v>0</v>
      </c>
      <c r="DF155">
        <v>20985</v>
      </c>
      <c r="DG155">
        <v>3.81</v>
      </c>
      <c r="DH155">
        <v>57</v>
      </c>
      <c r="DI155">
        <v>361</v>
      </c>
      <c r="DJ155">
        <v>242</v>
      </c>
      <c r="DK155">
        <v>119</v>
      </c>
      <c r="DL155">
        <v>79</v>
      </c>
      <c r="DM155">
        <f t="shared" si="22"/>
        <v>0</v>
      </c>
      <c r="DN155">
        <f t="shared" si="23"/>
        <v>1</v>
      </c>
      <c r="DO155">
        <f t="shared" si="24"/>
        <v>0</v>
      </c>
      <c r="DP155">
        <f t="shared" si="25"/>
        <v>0</v>
      </c>
      <c r="DQ155">
        <f t="shared" si="26"/>
        <v>0</v>
      </c>
      <c r="DR155">
        <f t="shared" si="27"/>
        <v>1</v>
      </c>
      <c r="DS155">
        <f t="shared" si="28"/>
        <v>0</v>
      </c>
      <c r="DT155">
        <f t="shared" si="29"/>
        <v>1</v>
      </c>
      <c r="DU155">
        <f t="shared" si="30"/>
        <v>0</v>
      </c>
      <c r="DV155">
        <f t="shared" si="31"/>
        <v>0</v>
      </c>
      <c r="DW155">
        <f t="shared" si="32"/>
        <v>0</v>
      </c>
    </row>
    <row r="156" spans="1:127" x14ac:dyDescent="0.25">
      <c r="A156">
        <v>20144016231</v>
      </c>
      <c r="B156">
        <v>5280</v>
      </c>
      <c r="C156" t="s">
        <v>99</v>
      </c>
      <c r="D156">
        <v>15.59</v>
      </c>
      <c r="E156">
        <v>20140428</v>
      </c>
      <c r="F156" t="s">
        <v>100</v>
      </c>
      <c r="G156">
        <v>25</v>
      </c>
      <c r="H156">
        <v>0</v>
      </c>
      <c r="I156" t="s">
        <v>40</v>
      </c>
      <c r="J156">
        <v>12</v>
      </c>
      <c r="K156" t="s">
        <v>41</v>
      </c>
      <c r="L156" t="s">
        <v>69</v>
      </c>
      <c r="M156" t="s">
        <v>11</v>
      </c>
      <c r="N156" t="s">
        <v>70</v>
      </c>
      <c r="O156" t="s">
        <v>44</v>
      </c>
      <c r="P156" t="s">
        <v>45</v>
      </c>
      <c r="Q156" t="s">
        <v>94</v>
      </c>
      <c r="R156" t="s">
        <v>119</v>
      </c>
      <c r="S156" t="s">
        <v>98</v>
      </c>
      <c r="T156" t="s">
        <v>968</v>
      </c>
      <c r="U156" t="s">
        <v>73</v>
      </c>
      <c r="V156" t="s">
        <v>50</v>
      </c>
      <c r="W156" t="s">
        <v>51</v>
      </c>
      <c r="X156">
        <v>0</v>
      </c>
      <c r="Y156" t="s">
        <v>60</v>
      </c>
      <c r="Z156" t="s">
        <v>74</v>
      </c>
      <c r="AA156">
        <v>0</v>
      </c>
      <c r="AB156" t="s">
        <v>11</v>
      </c>
      <c r="AC156" t="s">
        <v>75</v>
      </c>
      <c r="AD156" t="s">
        <v>56</v>
      </c>
      <c r="AE156" t="s">
        <v>54</v>
      </c>
      <c r="AF156" t="s">
        <v>88</v>
      </c>
      <c r="AG156" t="s">
        <v>89</v>
      </c>
      <c r="AH156">
        <v>31</v>
      </c>
      <c r="AI156" t="s">
        <v>52</v>
      </c>
      <c r="AJ156" t="s">
        <v>77</v>
      </c>
      <c r="AK156" t="s">
        <v>47</v>
      </c>
      <c r="AL156" t="s">
        <v>54</v>
      </c>
      <c r="AM156" t="s">
        <v>11</v>
      </c>
      <c r="AN156" t="s">
        <v>61</v>
      </c>
      <c r="AO156" t="s">
        <v>62</v>
      </c>
      <c r="AP156" t="s">
        <v>969</v>
      </c>
      <c r="AQ156" t="s">
        <v>63</v>
      </c>
      <c r="AR156">
        <v>0</v>
      </c>
      <c r="AS156">
        <v>0</v>
      </c>
      <c r="AT156">
        <v>0</v>
      </c>
      <c r="AU156">
        <v>0</v>
      </c>
      <c r="AV156" t="s">
        <v>11</v>
      </c>
      <c r="AW156">
        <v>12</v>
      </c>
      <c r="AX156" t="s">
        <v>64</v>
      </c>
      <c r="AY156">
        <v>1</v>
      </c>
      <c r="AZ156" t="s">
        <v>1</v>
      </c>
      <c r="BA156">
        <v>41.4590549999999</v>
      </c>
      <c r="BB156">
        <v>-81.700834</v>
      </c>
      <c r="BC156">
        <v>2014</v>
      </c>
      <c r="BD156">
        <v>4</v>
      </c>
      <c r="BE156">
        <v>12755</v>
      </c>
      <c r="BF156">
        <v>126</v>
      </c>
      <c r="BG156">
        <v>390351049004</v>
      </c>
      <c r="BH156">
        <v>1835</v>
      </c>
      <c r="BI156">
        <v>221024</v>
      </c>
      <c r="BJ156">
        <v>853</v>
      </c>
      <c r="BK156">
        <v>345</v>
      </c>
      <c r="BL156">
        <v>508</v>
      </c>
      <c r="BM156">
        <v>29.3</v>
      </c>
      <c r="BN156">
        <v>41</v>
      </c>
      <c r="BO156">
        <v>61</v>
      </c>
      <c r="BP156">
        <v>19</v>
      </c>
      <c r="BQ156">
        <v>82</v>
      </c>
      <c r="BR156">
        <v>36</v>
      </c>
      <c r="BS156">
        <v>24</v>
      </c>
      <c r="BT156">
        <v>9</v>
      </c>
      <c r="BU156">
        <v>85</v>
      </c>
      <c r="BV156">
        <v>96</v>
      </c>
      <c r="BW156">
        <v>29</v>
      </c>
      <c r="BX156">
        <v>14</v>
      </c>
      <c r="BY156">
        <v>44</v>
      </c>
      <c r="BZ156">
        <v>84</v>
      </c>
      <c r="CA156">
        <v>71</v>
      </c>
      <c r="CB156">
        <v>56</v>
      </c>
      <c r="CC156">
        <v>5</v>
      </c>
      <c r="CD156">
        <v>17</v>
      </c>
      <c r="CE156">
        <v>0</v>
      </c>
      <c r="CF156">
        <v>0</v>
      </c>
      <c r="CG156">
        <v>16</v>
      </c>
      <c r="CH156">
        <v>22</v>
      </c>
      <c r="CI156">
        <v>0</v>
      </c>
      <c r="CJ156">
        <v>42</v>
      </c>
      <c r="CK156">
        <v>203</v>
      </c>
      <c r="CL156">
        <v>80</v>
      </c>
      <c r="CM156">
        <v>232</v>
      </c>
      <c r="CN156">
        <v>416</v>
      </c>
      <c r="CO156">
        <v>3</v>
      </c>
      <c r="CP156">
        <v>0</v>
      </c>
      <c r="CQ156">
        <v>0</v>
      </c>
      <c r="CR156">
        <v>119</v>
      </c>
      <c r="CS156">
        <v>83</v>
      </c>
      <c r="CT156">
        <v>386</v>
      </c>
      <c r="CU156">
        <v>496</v>
      </c>
      <c r="CV156">
        <v>209</v>
      </c>
      <c r="CW156">
        <v>157</v>
      </c>
      <c r="CX156">
        <v>14</v>
      </c>
      <c r="CY156">
        <v>58</v>
      </c>
      <c r="CZ156">
        <v>47</v>
      </c>
      <c r="DA156">
        <v>11</v>
      </c>
      <c r="DB156">
        <v>0</v>
      </c>
      <c r="DC156">
        <v>0</v>
      </c>
      <c r="DD156">
        <v>0</v>
      </c>
      <c r="DE156">
        <v>0</v>
      </c>
      <c r="DF156">
        <v>34107</v>
      </c>
      <c r="DG156">
        <v>3.5</v>
      </c>
      <c r="DH156">
        <v>78</v>
      </c>
      <c r="DI156">
        <v>302</v>
      </c>
      <c r="DJ156">
        <v>244</v>
      </c>
      <c r="DK156">
        <v>58</v>
      </c>
      <c r="DL156">
        <v>92</v>
      </c>
      <c r="DM156">
        <f t="shared" si="22"/>
        <v>0</v>
      </c>
      <c r="DN156">
        <f t="shared" si="23"/>
        <v>0</v>
      </c>
      <c r="DO156">
        <f t="shared" si="24"/>
        <v>0</v>
      </c>
      <c r="DP156">
        <f t="shared" si="25"/>
        <v>1</v>
      </c>
      <c r="DQ156">
        <f t="shared" si="26"/>
        <v>0</v>
      </c>
      <c r="DR156">
        <f t="shared" si="27"/>
        <v>1</v>
      </c>
      <c r="DS156">
        <f t="shared" si="28"/>
        <v>0</v>
      </c>
      <c r="DT156">
        <f t="shared" si="29"/>
        <v>0</v>
      </c>
      <c r="DU156">
        <f t="shared" si="30"/>
        <v>0</v>
      </c>
      <c r="DV156">
        <f t="shared" si="31"/>
        <v>1</v>
      </c>
      <c r="DW156">
        <f t="shared" si="32"/>
        <v>0</v>
      </c>
    </row>
    <row r="157" spans="1:127" x14ac:dyDescent="0.25">
      <c r="A157">
        <v>20144016319</v>
      </c>
      <c r="B157">
        <v>5244</v>
      </c>
      <c r="C157" t="s">
        <v>99</v>
      </c>
      <c r="D157">
        <v>16.350000000000001</v>
      </c>
      <c r="E157">
        <v>20140427</v>
      </c>
      <c r="F157" t="s">
        <v>100</v>
      </c>
      <c r="G157" t="s">
        <v>155</v>
      </c>
      <c r="H157">
        <v>0</v>
      </c>
      <c r="I157" t="s">
        <v>161</v>
      </c>
      <c r="J157">
        <v>14</v>
      </c>
      <c r="K157" t="s">
        <v>41</v>
      </c>
      <c r="L157" t="s">
        <v>69</v>
      </c>
      <c r="M157" t="s">
        <v>11</v>
      </c>
      <c r="N157" t="s">
        <v>43</v>
      </c>
      <c r="O157" t="s">
        <v>71</v>
      </c>
      <c r="P157" t="s">
        <v>104</v>
      </c>
      <c r="Q157" t="s">
        <v>46</v>
      </c>
      <c r="R157" t="s">
        <v>227</v>
      </c>
      <c r="S157" t="s">
        <v>88</v>
      </c>
      <c r="T157" t="s">
        <v>970</v>
      </c>
      <c r="U157" t="s">
        <v>49</v>
      </c>
      <c r="V157" t="s">
        <v>77</v>
      </c>
      <c r="W157" t="s">
        <v>51</v>
      </c>
      <c r="X157">
        <v>67</v>
      </c>
      <c r="Y157" t="s">
        <v>60</v>
      </c>
      <c r="Z157" t="s">
        <v>85</v>
      </c>
      <c r="AA157" t="s">
        <v>54</v>
      </c>
      <c r="AB157" t="s">
        <v>11</v>
      </c>
      <c r="AC157" t="s">
        <v>86</v>
      </c>
      <c r="AD157" t="s">
        <v>111</v>
      </c>
      <c r="AE157" t="s">
        <v>54</v>
      </c>
      <c r="AF157" t="s">
        <v>98</v>
      </c>
      <c r="AG157" t="s">
        <v>73</v>
      </c>
      <c r="AH157">
        <v>44</v>
      </c>
      <c r="AI157" t="s">
        <v>60</v>
      </c>
      <c r="AJ157" t="s">
        <v>51</v>
      </c>
      <c r="AK157" t="s">
        <v>50</v>
      </c>
      <c r="AL157" t="s">
        <v>54</v>
      </c>
      <c r="AM157" t="s">
        <v>11</v>
      </c>
      <c r="AN157" t="s">
        <v>61</v>
      </c>
      <c r="AO157" t="s">
        <v>62</v>
      </c>
      <c r="AP157" t="s">
        <v>971</v>
      </c>
      <c r="AQ157" t="s">
        <v>63</v>
      </c>
      <c r="AR157">
        <v>0</v>
      </c>
      <c r="AS157">
        <v>1</v>
      </c>
      <c r="AT157">
        <v>0</v>
      </c>
      <c r="AU157">
        <v>0</v>
      </c>
      <c r="AV157" t="s">
        <v>11</v>
      </c>
      <c r="AW157">
        <v>12</v>
      </c>
      <c r="AX157" t="s">
        <v>64</v>
      </c>
      <c r="AY157">
        <v>1</v>
      </c>
      <c r="AZ157" t="s">
        <v>1</v>
      </c>
      <c r="BA157">
        <v>41.469929</v>
      </c>
      <c r="BB157">
        <v>-81.699749999999895</v>
      </c>
      <c r="BC157">
        <v>2014</v>
      </c>
      <c r="BD157">
        <v>4</v>
      </c>
      <c r="BE157">
        <v>12760</v>
      </c>
      <c r="BF157">
        <v>110</v>
      </c>
      <c r="BG157">
        <v>390351039001</v>
      </c>
      <c r="BH157">
        <v>1786</v>
      </c>
      <c r="BI157">
        <v>463360</v>
      </c>
      <c r="BJ157">
        <v>949</v>
      </c>
      <c r="BK157">
        <v>471</v>
      </c>
      <c r="BL157">
        <v>478</v>
      </c>
      <c r="BM157">
        <v>37.6</v>
      </c>
      <c r="BN157">
        <v>36</v>
      </c>
      <c r="BO157">
        <v>67</v>
      </c>
      <c r="BP157">
        <v>89</v>
      </c>
      <c r="BQ157">
        <v>40</v>
      </c>
      <c r="BR157">
        <v>36</v>
      </c>
      <c r="BS157">
        <v>23</v>
      </c>
      <c r="BT157">
        <v>5</v>
      </c>
      <c r="BU157">
        <v>40</v>
      </c>
      <c r="BV157">
        <v>46</v>
      </c>
      <c r="BW157">
        <v>48</v>
      </c>
      <c r="BX157">
        <v>67</v>
      </c>
      <c r="BY157">
        <v>54</v>
      </c>
      <c r="BZ157">
        <v>80</v>
      </c>
      <c r="CA157">
        <v>88</v>
      </c>
      <c r="CB157">
        <v>51</v>
      </c>
      <c r="CC157">
        <v>0</v>
      </c>
      <c r="CD157">
        <v>38</v>
      </c>
      <c r="CE157">
        <v>38</v>
      </c>
      <c r="CF157">
        <v>60</v>
      </c>
      <c r="CG157">
        <v>32</v>
      </c>
      <c r="CH157">
        <v>7</v>
      </c>
      <c r="CI157">
        <v>0</v>
      </c>
      <c r="CJ157">
        <v>4</v>
      </c>
      <c r="CK157">
        <v>232</v>
      </c>
      <c r="CL157">
        <v>141</v>
      </c>
      <c r="CM157">
        <v>347</v>
      </c>
      <c r="CN157">
        <v>421</v>
      </c>
      <c r="CO157">
        <v>0</v>
      </c>
      <c r="CP157">
        <v>0</v>
      </c>
      <c r="CQ157">
        <v>0</v>
      </c>
      <c r="CR157">
        <v>171</v>
      </c>
      <c r="CS157">
        <v>10</v>
      </c>
      <c r="CT157">
        <v>432</v>
      </c>
      <c r="CU157">
        <v>613</v>
      </c>
      <c r="CV157">
        <v>245</v>
      </c>
      <c r="CW157">
        <v>113</v>
      </c>
      <c r="CX157">
        <v>33</v>
      </c>
      <c r="CY157">
        <v>36</v>
      </c>
      <c r="CZ157">
        <v>113</v>
      </c>
      <c r="DA157">
        <v>24</v>
      </c>
      <c r="DB157">
        <v>35</v>
      </c>
      <c r="DC157">
        <v>14</v>
      </c>
      <c r="DD157">
        <v>0</v>
      </c>
      <c r="DE157">
        <v>0</v>
      </c>
      <c r="DF157">
        <v>14904</v>
      </c>
      <c r="DG157">
        <v>2.4900000000000002</v>
      </c>
      <c r="DH157">
        <v>148</v>
      </c>
      <c r="DI157">
        <v>440</v>
      </c>
      <c r="DJ157">
        <v>381</v>
      </c>
      <c r="DK157">
        <v>59</v>
      </c>
      <c r="DL157">
        <v>131</v>
      </c>
      <c r="DM157">
        <f t="shared" si="22"/>
        <v>0</v>
      </c>
      <c r="DN157">
        <f t="shared" si="23"/>
        <v>0</v>
      </c>
      <c r="DO157">
        <f t="shared" si="24"/>
        <v>0</v>
      </c>
      <c r="DP157">
        <f t="shared" si="25"/>
        <v>1</v>
      </c>
      <c r="DQ157">
        <f t="shared" si="26"/>
        <v>0</v>
      </c>
      <c r="DR157">
        <f t="shared" si="27"/>
        <v>1</v>
      </c>
      <c r="DS157">
        <f t="shared" si="28"/>
        <v>0</v>
      </c>
      <c r="DT157">
        <f t="shared" si="29"/>
        <v>0</v>
      </c>
      <c r="DU157">
        <f t="shared" si="30"/>
        <v>0</v>
      </c>
      <c r="DV157">
        <f t="shared" si="31"/>
        <v>1</v>
      </c>
      <c r="DW157">
        <f t="shared" si="32"/>
        <v>0</v>
      </c>
    </row>
    <row r="158" spans="1:127" x14ac:dyDescent="0.25">
      <c r="A158">
        <v>20144016787</v>
      </c>
      <c r="B158">
        <v>1473</v>
      </c>
      <c r="C158" t="s">
        <v>748</v>
      </c>
      <c r="D158">
        <v>0.92</v>
      </c>
      <c r="E158">
        <v>20140131</v>
      </c>
      <c r="F158" t="s">
        <v>749</v>
      </c>
      <c r="G158" t="s">
        <v>972</v>
      </c>
      <c r="H158">
        <v>0</v>
      </c>
      <c r="I158" t="s">
        <v>125</v>
      </c>
      <c r="J158">
        <v>18</v>
      </c>
      <c r="K158" t="s">
        <v>68</v>
      </c>
      <c r="L158" t="s">
        <v>69</v>
      </c>
      <c r="M158" t="s">
        <v>11</v>
      </c>
      <c r="N158" t="s">
        <v>43</v>
      </c>
      <c r="O158" t="s">
        <v>44</v>
      </c>
      <c r="P158" t="s">
        <v>104</v>
      </c>
      <c r="Q158" t="s">
        <v>46</v>
      </c>
      <c r="R158" t="s">
        <v>106</v>
      </c>
      <c r="S158" t="s">
        <v>98</v>
      </c>
      <c r="T158" t="s">
        <v>973</v>
      </c>
      <c r="U158" t="s">
        <v>73</v>
      </c>
      <c r="V158" t="s">
        <v>51</v>
      </c>
      <c r="W158" t="s">
        <v>50</v>
      </c>
      <c r="X158">
        <v>15</v>
      </c>
      <c r="Y158" t="s">
        <v>60</v>
      </c>
      <c r="Z158" t="s">
        <v>85</v>
      </c>
      <c r="AA158" t="s">
        <v>54</v>
      </c>
      <c r="AB158" t="s">
        <v>11</v>
      </c>
      <c r="AC158" t="s">
        <v>86</v>
      </c>
      <c r="AD158" t="s">
        <v>56</v>
      </c>
      <c r="AE158" t="s">
        <v>54</v>
      </c>
      <c r="AF158" t="s">
        <v>48</v>
      </c>
      <c r="AG158" t="s">
        <v>110</v>
      </c>
      <c r="AH158" t="s">
        <v>11</v>
      </c>
      <c r="AI158" t="s">
        <v>11</v>
      </c>
      <c r="AJ158" t="s">
        <v>47</v>
      </c>
      <c r="AK158" t="s">
        <v>47</v>
      </c>
      <c r="AL158">
        <v>0</v>
      </c>
      <c r="AM158" t="s">
        <v>11</v>
      </c>
      <c r="AN158" t="s">
        <v>61</v>
      </c>
      <c r="AO158" t="s">
        <v>62</v>
      </c>
      <c r="AP158" t="s">
        <v>974</v>
      </c>
      <c r="AQ158" t="s">
        <v>63</v>
      </c>
      <c r="AR158">
        <v>0</v>
      </c>
      <c r="AS158">
        <v>0</v>
      </c>
      <c r="AT158">
        <v>1</v>
      </c>
      <c r="AU158">
        <v>0</v>
      </c>
      <c r="AV158" t="s">
        <v>11</v>
      </c>
      <c r="AW158">
        <v>12</v>
      </c>
      <c r="AX158" t="s">
        <v>64</v>
      </c>
      <c r="AY158">
        <v>1</v>
      </c>
      <c r="AZ158" t="s">
        <v>1</v>
      </c>
      <c r="BA158">
        <v>41.470475</v>
      </c>
      <c r="BB158">
        <v>-81.751078000000007</v>
      </c>
      <c r="BC158">
        <v>2014</v>
      </c>
      <c r="BD158">
        <v>1</v>
      </c>
      <c r="BE158">
        <v>12776</v>
      </c>
      <c r="BF158">
        <v>1106</v>
      </c>
      <c r="BG158">
        <v>390351016034</v>
      </c>
      <c r="BH158">
        <v>2122</v>
      </c>
      <c r="BI158">
        <v>115626</v>
      </c>
      <c r="BJ158">
        <v>575</v>
      </c>
      <c r="BK158">
        <v>225</v>
      </c>
      <c r="BL158">
        <v>350</v>
      </c>
      <c r="BM158">
        <v>29.6</v>
      </c>
      <c r="BN158">
        <v>29</v>
      </c>
      <c r="BO158">
        <v>32</v>
      </c>
      <c r="BP158">
        <v>47</v>
      </c>
      <c r="BQ158">
        <v>68</v>
      </c>
      <c r="BR158">
        <v>0</v>
      </c>
      <c r="BS158">
        <v>18</v>
      </c>
      <c r="BT158">
        <v>12</v>
      </c>
      <c r="BU158">
        <v>8</v>
      </c>
      <c r="BV158">
        <v>81</v>
      </c>
      <c r="BW158">
        <v>27</v>
      </c>
      <c r="BX158">
        <v>29</v>
      </c>
      <c r="BY158">
        <v>56</v>
      </c>
      <c r="BZ158">
        <v>50</v>
      </c>
      <c r="CA158">
        <v>18</v>
      </c>
      <c r="CB158">
        <v>28</v>
      </c>
      <c r="CC158">
        <v>5</v>
      </c>
      <c r="CD158">
        <v>0</v>
      </c>
      <c r="CE158">
        <v>0</v>
      </c>
      <c r="CF158">
        <v>0</v>
      </c>
      <c r="CG158">
        <v>41</v>
      </c>
      <c r="CH158">
        <v>0</v>
      </c>
      <c r="CI158">
        <v>5</v>
      </c>
      <c r="CJ158">
        <v>21</v>
      </c>
      <c r="CK158">
        <v>176</v>
      </c>
      <c r="CL158">
        <v>67</v>
      </c>
      <c r="CM158">
        <v>279</v>
      </c>
      <c r="CN158">
        <v>266</v>
      </c>
      <c r="CO158">
        <v>0</v>
      </c>
      <c r="CP158">
        <v>0</v>
      </c>
      <c r="CQ158">
        <v>0</v>
      </c>
      <c r="CR158">
        <v>0</v>
      </c>
      <c r="CS158">
        <v>30</v>
      </c>
      <c r="CT158">
        <v>123</v>
      </c>
      <c r="CU158">
        <v>361</v>
      </c>
      <c r="CV158">
        <v>132</v>
      </c>
      <c r="CW158">
        <v>120</v>
      </c>
      <c r="CX158">
        <v>5</v>
      </c>
      <c r="CY158">
        <v>39</v>
      </c>
      <c r="CZ158">
        <v>39</v>
      </c>
      <c r="DA158">
        <v>0</v>
      </c>
      <c r="DB158">
        <v>10</v>
      </c>
      <c r="DC158">
        <v>0</v>
      </c>
      <c r="DD158">
        <v>16</v>
      </c>
      <c r="DE158">
        <v>0</v>
      </c>
      <c r="DF158">
        <v>25568</v>
      </c>
      <c r="DG158">
        <v>2.71</v>
      </c>
      <c r="DH158">
        <v>57</v>
      </c>
      <c r="DI158">
        <v>225</v>
      </c>
      <c r="DJ158">
        <v>212</v>
      </c>
      <c r="DK158">
        <v>13</v>
      </c>
      <c r="DL158">
        <v>116</v>
      </c>
      <c r="DM158">
        <f t="shared" si="22"/>
        <v>0</v>
      </c>
      <c r="DN158">
        <f t="shared" si="23"/>
        <v>0</v>
      </c>
      <c r="DO158">
        <f t="shared" si="24"/>
        <v>0</v>
      </c>
      <c r="DP158">
        <f t="shared" si="25"/>
        <v>1</v>
      </c>
      <c r="DQ158">
        <f t="shared" si="26"/>
        <v>0</v>
      </c>
      <c r="DR158">
        <f t="shared" si="27"/>
        <v>1</v>
      </c>
      <c r="DS158">
        <f t="shared" si="28"/>
        <v>0</v>
      </c>
      <c r="DT158">
        <f t="shared" si="29"/>
        <v>0</v>
      </c>
      <c r="DU158">
        <f t="shared" si="30"/>
        <v>0</v>
      </c>
      <c r="DV158">
        <f t="shared" si="31"/>
        <v>1</v>
      </c>
      <c r="DW158">
        <f t="shared" si="32"/>
        <v>0</v>
      </c>
    </row>
    <row r="159" spans="1:127" x14ac:dyDescent="0.25">
      <c r="A159">
        <v>20144030868</v>
      </c>
      <c r="B159">
        <v>7366</v>
      </c>
      <c r="C159" t="s">
        <v>154</v>
      </c>
      <c r="D159">
        <v>1.54</v>
      </c>
      <c r="E159">
        <v>20140618</v>
      </c>
      <c r="F159" t="s">
        <v>155</v>
      </c>
      <c r="G159">
        <v>4413</v>
      </c>
      <c r="H159">
        <v>0</v>
      </c>
      <c r="I159" t="s">
        <v>82</v>
      </c>
      <c r="J159">
        <v>15</v>
      </c>
      <c r="K159" t="s">
        <v>41</v>
      </c>
      <c r="L159" t="s">
        <v>69</v>
      </c>
      <c r="M159" t="s">
        <v>11</v>
      </c>
      <c r="N159" t="s">
        <v>70</v>
      </c>
      <c r="O159" t="s">
        <v>71</v>
      </c>
      <c r="P159" t="s">
        <v>45</v>
      </c>
      <c r="Q159" t="s">
        <v>72</v>
      </c>
      <c r="R159" t="s">
        <v>227</v>
      </c>
      <c r="S159" t="s">
        <v>98</v>
      </c>
      <c r="T159" t="s">
        <v>975</v>
      </c>
      <c r="U159" t="s">
        <v>73</v>
      </c>
      <c r="V159" t="s">
        <v>76</v>
      </c>
      <c r="W159" t="s">
        <v>77</v>
      </c>
      <c r="X159" t="s">
        <v>11</v>
      </c>
      <c r="Y159" t="s">
        <v>11</v>
      </c>
      <c r="Z159" t="s">
        <v>74</v>
      </c>
      <c r="AA159">
        <v>0</v>
      </c>
      <c r="AB159" t="s">
        <v>11</v>
      </c>
      <c r="AC159" t="s">
        <v>75</v>
      </c>
      <c r="AD159" t="s">
        <v>97</v>
      </c>
      <c r="AE159" t="s">
        <v>47</v>
      </c>
      <c r="AF159" t="s">
        <v>48</v>
      </c>
      <c r="AG159" t="s">
        <v>89</v>
      </c>
      <c r="AH159">
        <v>77</v>
      </c>
      <c r="AI159" t="s">
        <v>60</v>
      </c>
      <c r="AJ159" t="s">
        <v>50</v>
      </c>
      <c r="AK159" t="s">
        <v>51</v>
      </c>
      <c r="AL159" t="s">
        <v>54</v>
      </c>
      <c r="AM159" t="s">
        <v>11</v>
      </c>
      <c r="AN159" t="s">
        <v>61</v>
      </c>
      <c r="AO159" t="s">
        <v>62</v>
      </c>
      <c r="AP159" t="s">
        <v>976</v>
      </c>
      <c r="AQ159" t="s">
        <v>63</v>
      </c>
      <c r="AR159">
        <v>0</v>
      </c>
      <c r="AS159">
        <v>0</v>
      </c>
      <c r="AT159">
        <v>0</v>
      </c>
      <c r="AU159">
        <v>0</v>
      </c>
      <c r="AV159" t="s">
        <v>11</v>
      </c>
      <c r="AW159">
        <v>12</v>
      </c>
      <c r="AX159" t="s">
        <v>64</v>
      </c>
      <c r="AY159">
        <v>1</v>
      </c>
      <c r="AZ159" t="s">
        <v>1</v>
      </c>
      <c r="BA159">
        <v>41.469662</v>
      </c>
      <c r="BB159">
        <v>-81.716676000000007</v>
      </c>
      <c r="BC159">
        <v>2014</v>
      </c>
      <c r="BD159">
        <v>6</v>
      </c>
      <c r="BE159">
        <v>12920</v>
      </c>
      <c r="BF159">
        <v>91</v>
      </c>
      <c r="BG159">
        <v>390351028003</v>
      </c>
      <c r="BH159">
        <v>1747</v>
      </c>
      <c r="BI159">
        <v>238790</v>
      </c>
      <c r="BJ159">
        <v>891</v>
      </c>
      <c r="BK159">
        <v>398</v>
      </c>
      <c r="BL159">
        <v>493</v>
      </c>
      <c r="BM159">
        <v>26.8</v>
      </c>
      <c r="BN159">
        <v>165</v>
      </c>
      <c r="BO159">
        <v>58</v>
      </c>
      <c r="BP159">
        <v>58</v>
      </c>
      <c r="BQ159">
        <v>34</v>
      </c>
      <c r="BR159">
        <v>55</v>
      </c>
      <c r="BS159">
        <v>0</v>
      </c>
      <c r="BT159">
        <v>6</v>
      </c>
      <c r="BU159">
        <v>65</v>
      </c>
      <c r="BV159">
        <v>16</v>
      </c>
      <c r="BW159">
        <v>25</v>
      </c>
      <c r="BX159">
        <v>74</v>
      </c>
      <c r="BY159">
        <v>37</v>
      </c>
      <c r="BZ159">
        <v>40</v>
      </c>
      <c r="CA159">
        <v>51</v>
      </c>
      <c r="CB159">
        <v>86</v>
      </c>
      <c r="CC159">
        <v>33</v>
      </c>
      <c r="CD159">
        <v>24</v>
      </c>
      <c r="CE159">
        <v>6</v>
      </c>
      <c r="CF159">
        <v>0</v>
      </c>
      <c r="CG159">
        <v>28</v>
      </c>
      <c r="CH159">
        <v>22</v>
      </c>
      <c r="CI159">
        <v>0</v>
      </c>
      <c r="CJ159">
        <v>8</v>
      </c>
      <c r="CK159">
        <v>315</v>
      </c>
      <c r="CL159">
        <v>64</v>
      </c>
      <c r="CM159">
        <v>42</v>
      </c>
      <c r="CN159">
        <v>607</v>
      </c>
      <c r="CO159">
        <v>0</v>
      </c>
      <c r="CP159">
        <v>0</v>
      </c>
      <c r="CQ159">
        <v>0</v>
      </c>
      <c r="CR159">
        <v>138</v>
      </c>
      <c r="CS159">
        <v>104</v>
      </c>
      <c r="CT159">
        <v>436</v>
      </c>
      <c r="CU159">
        <v>450</v>
      </c>
      <c r="CV159">
        <v>166</v>
      </c>
      <c r="CW159">
        <v>145</v>
      </c>
      <c r="CX159">
        <v>65</v>
      </c>
      <c r="CY159">
        <v>6</v>
      </c>
      <c r="CZ159">
        <v>61</v>
      </c>
      <c r="DA159">
        <v>7</v>
      </c>
      <c r="DB159">
        <v>0</v>
      </c>
      <c r="DC159">
        <v>0</v>
      </c>
      <c r="DD159">
        <v>0</v>
      </c>
      <c r="DE159">
        <v>0</v>
      </c>
      <c r="DF159">
        <v>19375</v>
      </c>
      <c r="DG159">
        <v>2.99</v>
      </c>
      <c r="DH159">
        <v>143</v>
      </c>
      <c r="DI159">
        <v>452</v>
      </c>
      <c r="DJ159">
        <v>298</v>
      </c>
      <c r="DK159">
        <v>154</v>
      </c>
      <c r="DL159">
        <v>148</v>
      </c>
      <c r="DM159">
        <f t="shared" si="22"/>
        <v>0</v>
      </c>
      <c r="DN159">
        <f t="shared" si="23"/>
        <v>0</v>
      </c>
      <c r="DO159">
        <f t="shared" si="24"/>
        <v>0</v>
      </c>
      <c r="DP159">
        <f t="shared" si="25"/>
        <v>1</v>
      </c>
      <c r="DQ159">
        <f t="shared" si="26"/>
        <v>0</v>
      </c>
      <c r="DR159">
        <f t="shared" si="27"/>
        <v>1</v>
      </c>
      <c r="DS159">
        <f t="shared" si="28"/>
        <v>0</v>
      </c>
      <c r="DT159">
        <f t="shared" si="29"/>
        <v>0</v>
      </c>
      <c r="DU159">
        <f t="shared" si="30"/>
        <v>0</v>
      </c>
      <c r="DV159">
        <f t="shared" si="31"/>
        <v>1</v>
      </c>
      <c r="DW159">
        <f t="shared" si="32"/>
        <v>0</v>
      </c>
    </row>
    <row r="160" spans="1:127" x14ac:dyDescent="0.25">
      <c r="A160">
        <v>20144030914</v>
      </c>
      <c r="B160">
        <v>9527</v>
      </c>
      <c r="C160" t="s">
        <v>124</v>
      </c>
      <c r="D160">
        <v>0.88</v>
      </c>
      <c r="E160">
        <v>20140808</v>
      </c>
      <c r="F160" t="s">
        <v>109</v>
      </c>
      <c r="G160" t="s">
        <v>633</v>
      </c>
      <c r="H160">
        <v>0.03</v>
      </c>
      <c r="I160" t="s">
        <v>125</v>
      </c>
      <c r="J160">
        <v>10</v>
      </c>
      <c r="K160" t="s">
        <v>41</v>
      </c>
      <c r="L160" t="s">
        <v>69</v>
      </c>
      <c r="M160" t="s">
        <v>11</v>
      </c>
      <c r="N160" t="s">
        <v>43</v>
      </c>
      <c r="O160" t="s">
        <v>71</v>
      </c>
      <c r="P160" t="s">
        <v>45</v>
      </c>
      <c r="Q160" t="s">
        <v>153</v>
      </c>
      <c r="R160" t="s">
        <v>95</v>
      </c>
      <c r="S160" t="s">
        <v>48</v>
      </c>
      <c r="T160" t="s">
        <v>977</v>
      </c>
      <c r="U160" t="s">
        <v>89</v>
      </c>
      <c r="V160" t="s">
        <v>51</v>
      </c>
      <c r="W160" t="s">
        <v>50</v>
      </c>
      <c r="X160">
        <v>36</v>
      </c>
      <c r="Y160" t="s">
        <v>60</v>
      </c>
      <c r="Z160" t="s">
        <v>74</v>
      </c>
      <c r="AA160" t="s">
        <v>54</v>
      </c>
      <c r="AB160" t="s">
        <v>11</v>
      </c>
      <c r="AC160" t="s">
        <v>86</v>
      </c>
      <c r="AD160" t="s">
        <v>56</v>
      </c>
      <c r="AE160" t="s">
        <v>47</v>
      </c>
      <c r="AF160" t="s">
        <v>47</v>
      </c>
      <c r="AG160" t="s">
        <v>73</v>
      </c>
      <c r="AH160">
        <v>30</v>
      </c>
      <c r="AI160" t="s">
        <v>60</v>
      </c>
      <c r="AJ160" t="s">
        <v>76</v>
      </c>
      <c r="AK160" t="s">
        <v>77</v>
      </c>
      <c r="AL160" t="s">
        <v>54</v>
      </c>
      <c r="AM160" t="s">
        <v>11</v>
      </c>
      <c r="AN160" t="s">
        <v>61</v>
      </c>
      <c r="AO160" t="s">
        <v>62</v>
      </c>
      <c r="AP160" t="s">
        <v>978</v>
      </c>
      <c r="AQ160" t="s">
        <v>63</v>
      </c>
      <c r="AR160">
        <v>0</v>
      </c>
      <c r="AS160">
        <v>0</v>
      </c>
      <c r="AT160">
        <v>0</v>
      </c>
      <c r="AU160">
        <v>1</v>
      </c>
      <c r="AV160" t="s">
        <v>174</v>
      </c>
      <c r="AW160">
        <v>12</v>
      </c>
      <c r="AX160" t="s">
        <v>64</v>
      </c>
      <c r="AY160">
        <v>1</v>
      </c>
      <c r="AZ160" t="s">
        <v>1</v>
      </c>
      <c r="BA160">
        <v>41.499668999999898</v>
      </c>
      <c r="BB160">
        <v>-81.680774</v>
      </c>
      <c r="BC160">
        <v>2014</v>
      </c>
      <c r="BD160">
        <v>8</v>
      </c>
      <c r="BE160">
        <v>12924</v>
      </c>
      <c r="BF160">
        <v>162</v>
      </c>
      <c r="BG160">
        <v>390351077011</v>
      </c>
      <c r="BH160">
        <v>2142</v>
      </c>
      <c r="BI160">
        <v>1770609</v>
      </c>
      <c r="BJ160">
        <v>1377</v>
      </c>
      <c r="BK160">
        <v>688</v>
      </c>
      <c r="BL160">
        <v>689</v>
      </c>
      <c r="BM160">
        <v>31.1999999999999</v>
      </c>
      <c r="BN160">
        <v>19</v>
      </c>
      <c r="BO160">
        <v>0</v>
      </c>
      <c r="BP160">
        <v>0</v>
      </c>
      <c r="BQ160">
        <v>0</v>
      </c>
      <c r="BR160">
        <v>35</v>
      </c>
      <c r="BS160">
        <v>50</v>
      </c>
      <c r="BT160">
        <v>14</v>
      </c>
      <c r="BU160">
        <v>173</v>
      </c>
      <c r="BV160">
        <v>326</v>
      </c>
      <c r="BW160">
        <v>228</v>
      </c>
      <c r="BX160">
        <v>82</v>
      </c>
      <c r="BY160">
        <v>93</v>
      </c>
      <c r="BZ160">
        <v>60</v>
      </c>
      <c r="CA160">
        <v>93</v>
      </c>
      <c r="CB160">
        <v>168</v>
      </c>
      <c r="CC160">
        <v>7</v>
      </c>
      <c r="CD160">
        <v>19</v>
      </c>
      <c r="CE160">
        <v>10</v>
      </c>
      <c r="CF160">
        <v>0</v>
      </c>
      <c r="CG160">
        <v>0</v>
      </c>
      <c r="CH160">
        <v>0</v>
      </c>
      <c r="CI160">
        <v>0</v>
      </c>
      <c r="CJ160">
        <v>0</v>
      </c>
      <c r="CK160">
        <v>19</v>
      </c>
      <c r="CL160">
        <v>10</v>
      </c>
      <c r="CM160">
        <v>358</v>
      </c>
      <c r="CN160">
        <v>871</v>
      </c>
      <c r="CO160">
        <v>30</v>
      </c>
      <c r="CP160">
        <v>62</v>
      </c>
      <c r="CQ160">
        <v>0</v>
      </c>
      <c r="CR160">
        <v>19</v>
      </c>
      <c r="CS160">
        <v>37</v>
      </c>
      <c r="CT160">
        <v>22</v>
      </c>
      <c r="CU160">
        <v>1086</v>
      </c>
      <c r="CV160">
        <v>130</v>
      </c>
      <c r="CW160">
        <v>154</v>
      </c>
      <c r="CX160">
        <v>40</v>
      </c>
      <c r="CY160">
        <v>40</v>
      </c>
      <c r="CZ160">
        <v>101</v>
      </c>
      <c r="DA160">
        <v>0</v>
      </c>
      <c r="DB160">
        <v>310</v>
      </c>
      <c r="DC160">
        <v>152</v>
      </c>
      <c r="DD160">
        <v>140</v>
      </c>
      <c r="DE160">
        <v>19</v>
      </c>
      <c r="DF160">
        <v>36786</v>
      </c>
      <c r="DG160">
        <v>1.54</v>
      </c>
      <c r="DH160">
        <v>353</v>
      </c>
      <c r="DI160">
        <v>990</v>
      </c>
      <c r="DJ160">
        <v>896</v>
      </c>
      <c r="DK160">
        <v>94</v>
      </c>
      <c r="DL160">
        <v>55</v>
      </c>
      <c r="DM160">
        <f t="shared" si="22"/>
        <v>0</v>
      </c>
      <c r="DN160">
        <f t="shared" si="23"/>
        <v>0</v>
      </c>
      <c r="DO160">
        <f t="shared" si="24"/>
        <v>0</v>
      </c>
      <c r="DP160">
        <f t="shared" si="25"/>
        <v>1</v>
      </c>
      <c r="DQ160">
        <f t="shared" si="26"/>
        <v>0</v>
      </c>
      <c r="DR160">
        <f t="shared" si="27"/>
        <v>1</v>
      </c>
      <c r="DS160">
        <f t="shared" si="28"/>
        <v>0</v>
      </c>
      <c r="DT160">
        <f t="shared" si="29"/>
        <v>0</v>
      </c>
      <c r="DU160">
        <f t="shared" si="30"/>
        <v>0</v>
      </c>
      <c r="DV160">
        <f t="shared" si="31"/>
        <v>1</v>
      </c>
      <c r="DW160">
        <f t="shared" si="32"/>
        <v>0</v>
      </c>
    </row>
    <row r="161" spans="1:127" x14ac:dyDescent="0.25">
      <c r="A161">
        <v>20144030940</v>
      </c>
      <c r="B161">
        <v>9544</v>
      </c>
      <c r="C161" t="s">
        <v>219</v>
      </c>
      <c r="D161">
        <v>99.989999999999895</v>
      </c>
      <c r="E161">
        <v>20140812</v>
      </c>
      <c r="F161" t="s">
        <v>674</v>
      </c>
      <c r="G161">
        <v>62</v>
      </c>
      <c r="H161">
        <v>0</v>
      </c>
      <c r="I161" t="s">
        <v>115</v>
      </c>
      <c r="J161">
        <v>14</v>
      </c>
      <c r="K161" t="s">
        <v>41</v>
      </c>
      <c r="L161" t="s">
        <v>69</v>
      </c>
      <c r="M161" t="s">
        <v>11</v>
      </c>
      <c r="N161" t="s">
        <v>43</v>
      </c>
      <c r="O161" t="s">
        <v>44</v>
      </c>
      <c r="P161" t="s">
        <v>45</v>
      </c>
      <c r="Q161" t="s">
        <v>94</v>
      </c>
      <c r="R161" t="s">
        <v>47</v>
      </c>
      <c r="S161" t="s">
        <v>88</v>
      </c>
      <c r="T161" t="s">
        <v>979</v>
      </c>
      <c r="U161" t="s">
        <v>110</v>
      </c>
      <c r="V161" t="s">
        <v>76</v>
      </c>
      <c r="W161" t="s">
        <v>47</v>
      </c>
      <c r="X161" t="s">
        <v>11</v>
      </c>
      <c r="Y161" t="s">
        <v>11</v>
      </c>
      <c r="Z161" t="s">
        <v>85</v>
      </c>
      <c r="AA161">
        <v>0</v>
      </c>
      <c r="AB161" t="s">
        <v>11</v>
      </c>
      <c r="AC161" t="s">
        <v>86</v>
      </c>
      <c r="AD161" t="s">
        <v>56</v>
      </c>
      <c r="AE161" t="s">
        <v>57</v>
      </c>
      <c r="AF161" t="s">
        <v>122</v>
      </c>
      <c r="AG161" t="s">
        <v>73</v>
      </c>
      <c r="AH161">
        <v>11</v>
      </c>
      <c r="AI161" t="s">
        <v>60</v>
      </c>
      <c r="AJ161" t="s">
        <v>77</v>
      </c>
      <c r="AK161" t="s">
        <v>76</v>
      </c>
      <c r="AL161" t="s">
        <v>54</v>
      </c>
      <c r="AM161" t="s">
        <v>11</v>
      </c>
      <c r="AN161" t="s">
        <v>61</v>
      </c>
      <c r="AO161" t="s">
        <v>62</v>
      </c>
      <c r="AP161" t="s">
        <v>980</v>
      </c>
      <c r="AQ161" t="s">
        <v>63</v>
      </c>
      <c r="AR161">
        <v>0</v>
      </c>
      <c r="AS161">
        <v>1</v>
      </c>
      <c r="AT161">
        <v>1</v>
      </c>
      <c r="AU161">
        <v>0</v>
      </c>
      <c r="AV161" t="s">
        <v>11</v>
      </c>
      <c r="AW161">
        <v>12</v>
      </c>
      <c r="AX161" t="s">
        <v>64</v>
      </c>
      <c r="AY161">
        <v>1</v>
      </c>
      <c r="AZ161" t="s">
        <v>1</v>
      </c>
      <c r="BA161">
        <v>41.462339</v>
      </c>
      <c r="BB161">
        <v>-81.728240999999898</v>
      </c>
      <c r="BC161">
        <v>2014</v>
      </c>
      <c r="BD161">
        <v>8</v>
      </c>
      <c r="BE161">
        <v>12931</v>
      </c>
      <c r="BF161">
        <v>1123</v>
      </c>
      <c r="BG161">
        <v>390351051004</v>
      </c>
      <c r="BH161">
        <v>1836</v>
      </c>
      <c r="BI161">
        <v>210051</v>
      </c>
      <c r="BJ161">
        <v>961</v>
      </c>
      <c r="BK161">
        <v>450</v>
      </c>
      <c r="BL161">
        <v>511</v>
      </c>
      <c r="BM161">
        <v>34.299999999999898</v>
      </c>
      <c r="BN161">
        <v>49</v>
      </c>
      <c r="BO161">
        <v>32</v>
      </c>
      <c r="BP161">
        <v>236</v>
      </c>
      <c r="BQ161">
        <v>37</v>
      </c>
      <c r="BR161">
        <v>24</v>
      </c>
      <c r="BS161">
        <v>0</v>
      </c>
      <c r="BT161">
        <v>15</v>
      </c>
      <c r="BU161">
        <v>26</v>
      </c>
      <c r="BV161">
        <v>0</v>
      </c>
      <c r="BW161">
        <v>86</v>
      </c>
      <c r="BX161">
        <v>68</v>
      </c>
      <c r="BY161">
        <v>21</v>
      </c>
      <c r="BZ161">
        <v>129</v>
      </c>
      <c r="CA161">
        <v>132</v>
      </c>
      <c r="CB161">
        <v>32</v>
      </c>
      <c r="CC161">
        <v>0</v>
      </c>
      <c r="CD161">
        <v>0</v>
      </c>
      <c r="CE161">
        <v>12</v>
      </c>
      <c r="CF161">
        <v>11</v>
      </c>
      <c r="CG161">
        <v>30</v>
      </c>
      <c r="CH161">
        <v>11</v>
      </c>
      <c r="CI161">
        <v>10</v>
      </c>
      <c r="CJ161">
        <v>0</v>
      </c>
      <c r="CK161">
        <v>354</v>
      </c>
      <c r="CL161">
        <v>74</v>
      </c>
      <c r="CM161">
        <v>94</v>
      </c>
      <c r="CN161">
        <v>818</v>
      </c>
      <c r="CO161">
        <v>0</v>
      </c>
      <c r="CP161">
        <v>0</v>
      </c>
      <c r="CQ161">
        <v>0</v>
      </c>
      <c r="CR161">
        <v>14</v>
      </c>
      <c r="CS161">
        <v>35</v>
      </c>
      <c r="CT161">
        <v>298</v>
      </c>
      <c r="CU161">
        <v>542</v>
      </c>
      <c r="CV161">
        <v>310</v>
      </c>
      <c r="CW161">
        <v>117</v>
      </c>
      <c r="CX161">
        <v>43</v>
      </c>
      <c r="CY161">
        <v>13</v>
      </c>
      <c r="CZ161">
        <v>59</v>
      </c>
      <c r="DA161">
        <v>0</v>
      </c>
      <c r="DB161">
        <v>0</v>
      </c>
      <c r="DC161">
        <v>0</v>
      </c>
      <c r="DD161">
        <v>0</v>
      </c>
      <c r="DE161">
        <v>0</v>
      </c>
      <c r="DF161">
        <v>18846</v>
      </c>
      <c r="DG161">
        <v>2.71</v>
      </c>
      <c r="DH161">
        <v>29</v>
      </c>
      <c r="DI161">
        <v>520</v>
      </c>
      <c r="DJ161">
        <v>354</v>
      </c>
      <c r="DK161">
        <v>166</v>
      </c>
      <c r="DL161">
        <v>157</v>
      </c>
      <c r="DM161">
        <f t="shared" si="22"/>
        <v>0</v>
      </c>
      <c r="DN161">
        <f t="shared" si="23"/>
        <v>0</v>
      </c>
      <c r="DO161">
        <f t="shared" si="24"/>
        <v>0</v>
      </c>
      <c r="DP161">
        <f t="shared" si="25"/>
        <v>1</v>
      </c>
      <c r="DQ161">
        <f t="shared" si="26"/>
        <v>0</v>
      </c>
      <c r="DR161">
        <f t="shared" si="27"/>
        <v>1</v>
      </c>
      <c r="DS161">
        <f t="shared" si="28"/>
        <v>0</v>
      </c>
      <c r="DT161">
        <f t="shared" si="29"/>
        <v>0</v>
      </c>
      <c r="DU161">
        <f t="shared" si="30"/>
        <v>0</v>
      </c>
      <c r="DV161">
        <f t="shared" si="31"/>
        <v>1</v>
      </c>
      <c r="DW161">
        <f t="shared" si="32"/>
        <v>0</v>
      </c>
    </row>
    <row r="162" spans="1:127" x14ac:dyDescent="0.25">
      <c r="A162">
        <v>20144030976</v>
      </c>
      <c r="B162">
        <v>9661</v>
      </c>
      <c r="C162" t="s">
        <v>154</v>
      </c>
      <c r="D162">
        <v>2.84</v>
      </c>
      <c r="E162">
        <v>20140815</v>
      </c>
      <c r="F162" t="s">
        <v>155</v>
      </c>
      <c r="G162">
        <v>3074</v>
      </c>
      <c r="H162">
        <v>0</v>
      </c>
      <c r="I162" t="s">
        <v>125</v>
      </c>
      <c r="J162">
        <v>16</v>
      </c>
      <c r="K162" t="s">
        <v>41</v>
      </c>
      <c r="L162" t="s">
        <v>69</v>
      </c>
      <c r="M162" t="s">
        <v>11</v>
      </c>
      <c r="N162" t="s">
        <v>43</v>
      </c>
      <c r="O162" t="s">
        <v>71</v>
      </c>
      <c r="P162" t="s">
        <v>45</v>
      </c>
      <c r="Q162" t="s">
        <v>153</v>
      </c>
      <c r="R162" t="s">
        <v>47</v>
      </c>
      <c r="S162" t="s">
        <v>47</v>
      </c>
      <c r="T162" t="s">
        <v>981</v>
      </c>
      <c r="U162" t="s">
        <v>89</v>
      </c>
      <c r="V162" t="s">
        <v>51</v>
      </c>
      <c r="W162" t="s">
        <v>50</v>
      </c>
      <c r="X162" t="s">
        <v>11</v>
      </c>
      <c r="Y162" t="s">
        <v>11</v>
      </c>
      <c r="Z162" t="s">
        <v>74</v>
      </c>
      <c r="AA162">
        <v>0</v>
      </c>
      <c r="AB162" t="s">
        <v>11</v>
      </c>
      <c r="AC162" t="s">
        <v>86</v>
      </c>
      <c r="AD162" t="s">
        <v>97</v>
      </c>
      <c r="AE162" t="s">
        <v>54</v>
      </c>
      <c r="AF162" t="s">
        <v>98</v>
      </c>
      <c r="AG162" t="s">
        <v>73</v>
      </c>
      <c r="AH162">
        <v>15</v>
      </c>
      <c r="AI162" t="s">
        <v>60</v>
      </c>
      <c r="AJ162" t="s">
        <v>76</v>
      </c>
      <c r="AK162" t="s">
        <v>77</v>
      </c>
      <c r="AL162" t="s">
        <v>54</v>
      </c>
      <c r="AM162" t="s">
        <v>11</v>
      </c>
      <c r="AN162" t="s">
        <v>61</v>
      </c>
      <c r="AO162" t="s">
        <v>62</v>
      </c>
      <c r="AP162" t="s">
        <v>982</v>
      </c>
      <c r="AQ162" t="s">
        <v>63</v>
      </c>
      <c r="AR162">
        <v>0</v>
      </c>
      <c r="AS162">
        <v>0</v>
      </c>
      <c r="AT162">
        <v>1</v>
      </c>
      <c r="AU162">
        <v>0</v>
      </c>
      <c r="AV162" t="s">
        <v>11</v>
      </c>
      <c r="AW162">
        <v>12</v>
      </c>
      <c r="AX162" t="s">
        <v>64</v>
      </c>
      <c r="AY162">
        <v>1</v>
      </c>
      <c r="AZ162" t="s">
        <v>1</v>
      </c>
      <c r="BA162">
        <v>41.470019999999899</v>
      </c>
      <c r="BB162">
        <v>-81.691734999999895</v>
      </c>
      <c r="BC162">
        <v>2014</v>
      </c>
      <c r="BD162">
        <v>8</v>
      </c>
      <c r="BE162">
        <v>12945</v>
      </c>
      <c r="BF162">
        <v>122</v>
      </c>
      <c r="BG162">
        <v>390351048002</v>
      </c>
      <c r="BH162">
        <v>1832</v>
      </c>
      <c r="BI162">
        <v>181231</v>
      </c>
      <c r="BJ162">
        <v>698</v>
      </c>
      <c r="BK162">
        <v>330</v>
      </c>
      <c r="BL162">
        <v>368</v>
      </c>
      <c r="BM162">
        <v>30.6999999999999</v>
      </c>
      <c r="BN162">
        <v>52</v>
      </c>
      <c r="BO162">
        <v>63</v>
      </c>
      <c r="BP162">
        <v>65</v>
      </c>
      <c r="BQ162">
        <v>35</v>
      </c>
      <c r="BR162">
        <v>59</v>
      </c>
      <c r="BS162">
        <v>0</v>
      </c>
      <c r="BT162">
        <v>0</v>
      </c>
      <c r="BU162">
        <v>17</v>
      </c>
      <c r="BV162">
        <v>45</v>
      </c>
      <c r="BW162">
        <v>45</v>
      </c>
      <c r="BX162">
        <v>78</v>
      </c>
      <c r="BY162">
        <v>20</v>
      </c>
      <c r="BZ162">
        <v>47</v>
      </c>
      <c r="CA162">
        <v>58</v>
      </c>
      <c r="CB162">
        <v>65</v>
      </c>
      <c r="CC162">
        <v>0</v>
      </c>
      <c r="CD162">
        <v>20</v>
      </c>
      <c r="CE162">
        <v>12</v>
      </c>
      <c r="CF162">
        <v>0</v>
      </c>
      <c r="CG162">
        <v>5</v>
      </c>
      <c r="CH162">
        <v>12</v>
      </c>
      <c r="CI162">
        <v>0</v>
      </c>
      <c r="CJ162">
        <v>0</v>
      </c>
      <c r="CK162">
        <v>215</v>
      </c>
      <c r="CL162">
        <v>29</v>
      </c>
      <c r="CM162">
        <v>249</v>
      </c>
      <c r="CN162">
        <v>259</v>
      </c>
      <c r="CO162">
        <v>0</v>
      </c>
      <c r="CP162">
        <v>0</v>
      </c>
      <c r="CQ162">
        <v>0</v>
      </c>
      <c r="CR162">
        <v>166</v>
      </c>
      <c r="CS162">
        <v>24</v>
      </c>
      <c r="CT162">
        <v>273</v>
      </c>
      <c r="CU162">
        <v>407</v>
      </c>
      <c r="CV162">
        <v>157</v>
      </c>
      <c r="CW162">
        <v>84</v>
      </c>
      <c r="CX162">
        <v>37</v>
      </c>
      <c r="CY162">
        <v>37</v>
      </c>
      <c r="CZ162">
        <v>44</v>
      </c>
      <c r="DA162">
        <v>23</v>
      </c>
      <c r="DB162">
        <v>11</v>
      </c>
      <c r="DC162">
        <v>11</v>
      </c>
      <c r="DD162">
        <v>0</v>
      </c>
      <c r="DE162">
        <v>3</v>
      </c>
      <c r="DF162">
        <v>19904</v>
      </c>
      <c r="DG162">
        <v>2.74</v>
      </c>
      <c r="DH162">
        <v>84</v>
      </c>
      <c r="DI162">
        <v>314</v>
      </c>
      <c r="DJ162">
        <v>255</v>
      </c>
      <c r="DK162">
        <v>59</v>
      </c>
      <c r="DL162">
        <v>67</v>
      </c>
      <c r="DM162">
        <f t="shared" si="22"/>
        <v>0</v>
      </c>
      <c r="DN162">
        <f t="shared" si="23"/>
        <v>0</v>
      </c>
      <c r="DO162">
        <f t="shared" si="24"/>
        <v>0</v>
      </c>
      <c r="DP162">
        <f t="shared" si="25"/>
        <v>1</v>
      </c>
      <c r="DQ162">
        <f t="shared" si="26"/>
        <v>0</v>
      </c>
      <c r="DR162">
        <f t="shared" si="27"/>
        <v>1</v>
      </c>
      <c r="DS162">
        <f t="shared" si="28"/>
        <v>0</v>
      </c>
      <c r="DT162">
        <f t="shared" si="29"/>
        <v>0</v>
      </c>
      <c r="DU162">
        <f t="shared" si="30"/>
        <v>0</v>
      </c>
      <c r="DV162">
        <f t="shared" si="31"/>
        <v>1</v>
      </c>
      <c r="DW162">
        <f t="shared" si="32"/>
        <v>0</v>
      </c>
    </row>
    <row r="163" spans="1:127" x14ac:dyDescent="0.25">
      <c r="A163">
        <v>20144036946</v>
      </c>
      <c r="B163">
        <v>12025</v>
      </c>
      <c r="C163" t="s">
        <v>307</v>
      </c>
      <c r="D163">
        <v>0.08</v>
      </c>
      <c r="E163">
        <v>20141010</v>
      </c>
      <c r="F163" t="s">
        <v>308</v>
      </c>
      <c r="G163" t="s">
        <v>460</v>
      </c>
      <c r="H163">
        <v>0</v>
      </c>
      <c r="I163" t="s">
        <v>125</v>
      </c>
      <c r="J163">
        <v>20</v>
      </c>
      <c r="K163" t="s">
        <v>68</v>
      </c>
      <c r="L163" t="s">
        <v>69</v>
      </c>
      <c r="M163" t="s">
        <v>11</v>
      </c>
      <c r="N163" t="s">
        <v>43</v>
      </c>
      <c r="O163" t="s">
        <v>71</v>
      </c>
      <c r="P163" t="s">
        <v>45</v>
      </c>
      <c r="Q163" t="s">
        <v>46</v>
      </c>
      <c r="R163" t="s">
        <v>47</v>
      </c>
      <c r="S163" t="s">
        <v>88</v>
      </c>
      <c r="T163" t="s">
        <v>983</v>
      </c>
      <c r="U163" t="s">
        <v>129</v>
      </c>
      <c r="V163" t="s">
        <v>76</v>
      </c>
      <c r="W163" t="s">
        <v>50</v>
      </c>
      <c r="X163">
        <v>25</v>
      </c>
      <c r="Y163" t="s">
        <v>60</v>
      </c>
      <c r="Z163" t="s">
        <v>85</v>
      </c>
      <c r="AA163" t="s">
        <v>54</v>
      </c>
      <c r="AB163" t="s">
        <v>11</v>
      </c>
      <c r="AC163" t="s">
        <v>86</v>
      </c>
      <c r="AD163" t="s">
        <v>56</v>
      </c>
      <c r="AE163" t="s">
        <v>54</v>
      </c>
      <c r="AF163" t="s">
        <v>122</v>
      </c>
      <c r="AG163" t="s">
        <v>73</v>
      </c>
      <c r="AH163">
        <v>34</v>
      </c>
      <c r="AI163" t="s">
        <v>52</v>
      </c>
      <c r="AJ163" t="s">
        <v>76</v>
      </c>
      <c r="AK163" t="s">
        <v>77</v>
      </c>
      <c r="AL163" t="s">
        <v>54</v>
      </c>
      <c r="AM163" t="s">
        <v>11</v>
      </c>
      <c r="AN163" t="s">
        <v>61</v>
      </c>
      <c r="AO163" t="s">
        <v>62</v>
      </c>
      <c r="AP163" t="s">
        <v>984</v>
      </c>
      <c r="AQ163" t="s">
        <v>63</v>
      </c>
      <c r="AR163">
        <v>0</v>
      </c>
      <c r="AS163">
        <v>0</v>
      </c>
      <c r="AT163">
        <v>1</v>
      </c>
      <c r="AU163">
        <v>0</v>
      </c>
      <c r="AV163" t="s">
        <v>11</v>
      </c>
      <c r="AW163">
        <v>12</v>
      </c>
      <c r="AX163" t="s">
        <v>64</v>
      </c>
      <c r="AY163">
        <v>1</v>
      </c>
      <c r="AZ163" t="s">
        <v>1</v>
      </c>
      <c r="BA163">
        <v>41.484400000000001</v>
      </c>
      <c r="BB163">
        <v>-81.700447999999895</v>
      </c>
      <c r="BC163">
        <v>2014</v>
      </c>
      <c r="BD163">
        <v>10</v>
      </c>
      <c r="BE163">
        <v>12992</v>
      </c>
      <c r="BF163">
        <v>114</v>
      </c>
      <c r="BG163">
        <v>390351041001</v>
      </c>
      <c r="BH163">
        <v>1787</v>
      </c>
      <c r="BI163">
        <v>563240</v>
      </c>
      <c r="BJ163">
        <v>727</v>
      </c>
      <c r="BK163">
        <v>365</v>
      </c>
      <c r="BL163">
        <v>362</v>
      </c>
      <c r="BM163">
        <v>34</v>
      </c>
      <c r="BN163">
        <v>38</v>
      </c>
      <c r="BO163">
        <v>38</v>
      </c>
      <c r="BP163">
        <v>46</v>
      </c>
      <c r="BQ163">
        <v>29</v>
      </c>
      <c r="BR163">
        <v>9</v>
      </c>
      <c r="BS163">
        <v>9</v>
      </c>
      <c r="BT163">
        <v>21</v>
      </c>
      <c r="BU163">
        <v>27</v>
      </c>
      <c r="BV163">
        <v>78</v>
      </c>
      <c r="BW163">
        <v>117</v>
      </c>
      <c r="BX163">
        <v>49</v>
      </c>
      <c r="BY163">
        <v>15</v>
      </c>
      <c r="BZ163">
        <v>32</v>
      </c>
      <c r="CA163">
        <v>70</v>
      </c>
      <c r="CB163">
        <v>69</v>
      </c>
      <c r="CC163">
        <v>6</v>
      </c>
      <c r="CD163">
        <v>12</v>
      </c>
      <c r="CE163">
        <v>0</v>
      </c>
      <c r="CF163">
        <v>16</v>
      </c>
      <c r="CG163">
        <v>6</v>
      </c>
      <c r="CH163">
        <v>18</v>
      </c>
      <c r="CI163">
        <v>22</v>
      </c>
      <c r="CJ163">
        <v>0</v>
      </c>
      <c r="CK163">
        <v>151</v>
      </c>
      <c r="CL163">
        <v>62</v>
      </c>
      <c r="CM163">
        <v>56</v>
      </c>
      <c r="CN163">
        <v>568</v>
      </c>
      <c r="CO163">
        <v>11</v>
      </c>
      <c r="CP163">
        <v>0</v>
      </c>
      <c r="CQ163">
        <v>0</v>
      </c>
      <c r="CR163">
        <v>39</v>
      </c>
      <c r="CS163">
        <v>53</v>
      </c>
      <c r="CT163">
        <v>335</v>
      </c>
      <c r="CU163">
        <v>510</v>
      </c>
      <c r="CV163">
        <v>186</v>
      </c>
      <c r="CW163">
        <v>129</v>
      </c>
      <c r="CX163">
        <v>12</v>
      </c>
      <c r="CY163">
        <v>0</v>
      </c>
      <c r="CZ163">
        <v>58</v>
      </c>
      <c r="DA163">
        <v>35</v>
      </c>
      <c r="DB163">
        <v>55</v>
      </c>
      <c r="DC163">
        <v>28</v>
      </c>
      <c r="DD163">
        <v>0</v>
      </c>
      <c r="DE163">
        <v>7</v>
      </c>
      <c r="DF163">
        <v>22109</v>
      </c>
      <c r="DG163">
        <v>2.2200000000000002</v>
      </c>
      <c r="DH163">
        <v>95</v>
      </c>
      <c r="DI163">
        <v>366</v>
      </c>
      <c r="DJ163">
        <v>327</v>
      </c>
      <c r="DK163">
        <v>39</v>
      </c>
      <c r="DL163">
        <v>136</v>
      </c>
      <c r="DM163">
        <f t="shared" si="22"/>
        <v>0</v>
      </c>
      <c r="DN163">
        <f t="shared" si="23"/>
        <v>0</v>
      </c>
      <c r="DO163">
        <f t="shared" si="24"/>
        <v>0</v>
      </c>
      <c r="DP163">
        <f t="shared" si="25"/>
        <v>1</v>
      </c>
      <c r="DQ163">
        <f t="shared" si="26"/>
        <v>0</v>
      </c>
      <c r="DR163">
        <f t="shared" si="27"/>
        <v>1</v>
      </c>
      <c r="DS163">
        <f t="shared" si="28"/>
        <v>0</v>
      </c>
      <c r="DT163">
        <f t="shared" si="29"/>
        <v>0</v>
      </c>
      <c r="DU163">
        <f t="shared" si="30"/>
        <v>0</v>
      </c>
      <c r="DV163">
        <f t="shared" si="31"/>
        <v>1</v>
      </c>
      <c r="DW163">
        <f t="shared" si="32"/>
        <v>0</v>
      </c>
    </row>
    <row r="164" spans="1:127" x14ac:dyDescent="0.25">
      <c r="A164">
        <v>20134014991</v>
      </c>
      <c r="B164">
        <v>2149</v>
      </c>
      <c r="C164" t="s">
        <v>127</v>
      </c>
      <c r="D164">
        <v>14.56</v>
      </c>
      <c r="E164">
        <v>20130225</v>
      </c>
      <c r="F164" t="s">
        <v>128</v>
      </c>
      <c r="G164">
        <v>53</v>
      </c>
      <c r="H164">
        <v>0</v>
      </c>
      <c r="I164" t="s">
        <v>40</v>
      </c>
      <c r="J164">
        <v>16</v>
      </c>
      <c r="K164" t="s">
        <v>41</v>
      </c>
      <c r="L164" t="s">
        <v>69</v>
      </c>
      <c r="M164" t="s">
        <v>11</v>
      </c>
      <c r="N164" t="s">
        <v>43</v>
      </c>
      <c r="O164" t="s">
        <v>71</v>
      </c>
      <c r="P164" t="s">
        <v>45</v>
      </c>
      <c r="Q164" t="s">
        <v>94</v>
      </c>
      <c r="R164" t="s">
        <v>95</v>
      </c>
      <c r="S164" t="s">
        <v>96</v>
      </c>
      <c r="T164" t="s">
        <v>985</v>
      </c>
      <c r="U164" t="s">
        <v>129</v>
      </c>
      <c r="V164" t="s">
        <v>76</v>
      </c>
      <c r="W164" t="s">
        <v>47</v>
      </c>
      <c r="X164">
        <v>0</v>
      </c>
      <c r="Y164" t="s">
        <v>11</v>
      </c>
      <c r="Z164" t="s">
        <v>85</v>
      </c>
      <c r="AA164" t="s">
        <v>54</v>
      </c>
      <c r="AB164" t="s">
        <v>11</v>
      </c>
      <c r="AC164" t="s">
        <v>86</v>
      </c>
      <c r="AD164" t="s">
        <v>56</v>
      </c>
      <c r="AE164" t="s">
        <v>57</v>
      </c>
      <c r="AF164" t="s">
        <v>98</v>
      </c>
      <c r="AG164" t="s">
        <v>73</v>
      </c>
      <c r="AH164">
        <v>48</v>
      </c>
      <c r="AI164" t="s">
        <v>52</v>
      </c>
      <c r="AJ164" t="s">
        <v>77</v>
      </c>
      <c r="AK164" t="s">
        <v>76</v>
      </c>
      <c r="AL164" t="s">
        <v>54</v>
      </c>
      <c r="AM164" t="s">
        <v>11</v>
      </c>
      <c r="AN164" t="s">
        <v>61</v>
      </c>
      <c r="AO164" t="s">
        <v>62</v>
      </c>
      <c r="AP164" t="s">
        <v>986</v>
      </c>
      <c r="AQ164" t="s">
        <v>130</v>
      </c>
      <c r="AR164">
        <v>0</v>
      </c>
      <c r="AS164">
        <v>0</v>
      </c>
      <c r="AT164">
        <v>0</v>
      </c>
      <c r="AU164">
        <v>1</v>
      </c>
      <c r="AV164" t="s">
        <v>11</v>
      </c>
      <c r="AW164">
        <v>12</v>
      </c>
      <c r="AX164" t="s">
        <v>64</v>
      </c>
      <c r="AY164">
        <v>1</v>
      </c>
      <c r="AZ164" t="s">
        <v>1</v>
      </c>
      <c r="BA164">
        <v>41.476999999999897</v>
      </c>
      <c r="BB164">
        <v>-81.722909999999899</v>
      </c>
      <c r="BC164">
        <v>2013</v>
      </c>
      <c r="BD164">
        <v>2</v>
      </c>
      <c r="BE164">
        <v>13164</v>
      </c>
      <c r="BF164">
        <v>97</v>
      </c>
      <c r="BG164">
        <v>390351035001</v>
      </c>
      <c r="BH164">
        <v>302</v>
      </c>
      <c r="BI164">
        <v>674153</v>
      </c>
      <c r="BJ164">
        <v>1719</v>
      </c>
      <c r="BK164">
        <v>849</v>
      </c>
      <c r="BL164">
        <v>870</v>
      </c>
      <c r="BM164">
        <v>32</v>
      </c>
      <c r="BN164">
        <v>133</v>
      </c>
      <c r="BO164">
        <v>137</v>
      </c>
      <c r="BP164">
        <v>233</v>
      </c>
      <c r="BQ164">
        <v>42</v>
      </c>
      <c r="BR164">
        <v>9</v>
      </c>
      <c r="BS164">
        <v>37</v>
      </c>
      <c r="BT164">
        <v>13</v>
      </c>
      <c r="BU164">
        <v>49</v>
      </c>
      <c r="BV164">
        <v>116</v>
      </c>
      <c r="BW164">
        <v>265</v>
      </c>
      <c r="BX164">
        <v>113</v>
      </c>
      <c r="BY164">
        <v>63</v>
      </c>
      <c r="BZ164">
        <v>88</v>
      </c>
      <c r="CA164">
        <v>155</v>
      </c>
      <c r="CB164">
        <v>59</v>
      </c>
      <c r="CC164">
        <v>3</v>
      </c>
      <c r="CD164">
        <v>55</v>
      </c>
      <c r="CE164">
        <v>43</v>
      </c>
      <c r="CF164">
        <v>42</v>
      </c>
      <c r="CG164">
        <v>22</v>
      </c>
      <c r="CH164">
        <v>34</v>
      </c>
      <c r="CI164">
        <v>4</v>
      </c>
      <c r="CJ164">
        <v>4</v>
      </c>
      <c r="CK164">
        <v>545</v>
      </c>
      <c r="CL164">
        <v>149</v>
      </c>
      <c r="CM164">
        <v>319</v>
      </c>
      <c r="CN164">
        <v>1168</v>
      </c>
      <c r="CO164">
        <v>13</v>
      </c>
      <c r="CP164">
        <v>0</v>
      </c>
      <c r="CQ164">
        <v>0</v>
      </c>
      <c r="CR164">
        <v>204</v>
      </c>
      <c r="CS164">
        <v>15</v>
      </c>
      <c r="CT164">
        <v>686</v>
      </c>
      <c r="CU164">
        <v>1066</v>
      </c>
      <c r="CV164">
        <v>275</v>
      </c>
      <c r="CW164">
        <v>325</v>
      </c>
      <c r="CX164">
        <v>63</v>
      </c>
      <c r="CY164">
        <v>8</v>
      </c>
      <c r="CZ164">
        <v>164</v>
      </c>
      <c r="DA164">
        <v>37</v>
      </c>
      <c r="DB164">
        <v>137</v>
      </c>
      <c r="DC164">
        <v>39</v>
      </c>
      <c r="DD164">
        <v>0</v>
      </c>
      <c r="DE164">
        <v>18</v>
      </c>
      <c r="DF164">
        <v>27196</v>
      </c>
      <c r="DG164">
        <v>2.48</v>
      </c>
      <c r="DH164">
        <v>150</v>
      </c>
      <c r="DI164">
        <v>882</v>
      </c>
      <c r="DJ164">
        <v>693</v>
      </c>
      <c r="DK164">
        <v>189</v>
      </c>
      <c r="DL164">
        <v>284</v>
      </c>
      <c r="DM164">
        <f t="shared" si="22"/>
        <v>0</v>
      </c>
      <c r="DN164">
        <f t="shared" si="23"/>
        <v>0</v>
      </c>
      <c r="DO164">
        <f t="shared" si="24"/>
        <v>1</v>
      </c>
      <c r="DP164">
        <f t="shared" si="25"/>
        <v>0</v>
      </c>
      <c r="DQ164">
        <f t="shared" si="26"/>
        <v>0</v>
      </c>
      <c r="DR164">
        <f t="shared" si="27"/>
        <v>1</v>
      </c>
      <c r="DS164">
        <f t="shared" si="28"/>
        <v>0</v>
      </c>
      <c r="DT164">
        <f t="shared" si="29"/>
        <v>0</v>
      </c>
      <c r="DU164">
        <f t="shared" si="30"/>
        <v>1</v>
      </c>
      <c r="DV164">
        <f t="shared" si="31"/>
        <v>0</v>
      </c>
      <c r="DW164">
        <f t="shared" si="32"/>
        <v>0</v>
      </c>
    </row>
    <row r="165" spans="1:127" x14ac:dyDescent="0.25">
      <c r="A165">
        <v>20134034253</v>
      </c>
      <c r="B165">
        <v>5057</v>
      </c>
      <c r="C165" t="s">
        <v>142</v>
      </c>
      <c r="D165">
        <v>1.48</v>
      </c>
      <c r="E165">
        <v>20130510</v>
      </c>
      <c r="F165" t="s">
        <v>143</v>
      </c>
      <c r="G165" t="s">
        <v>144</v>
      </c>
      <c r="H165">
        <v>0</v>
      </c>
      <c r="I165" t="s">
        <v>125</v>
      </c>
      <c r="J165">
        <v>16</v>
      </c>
      <c r="K165" t="s">
        <v>41</v>
      </c>
      <c r="L165" t="s">
        <v>69</v>
      </c>
      <c r="M165" t="s">
        <v>11</v>
      </c>
      <c r="N165" t="s">
        <v>43</v>
      </c>
      <c r="O165" t="s">
        <v>121</v>
      </c>
      <c r="P165" t="s">
        <v>104</v>
      </c>
      <c r="Q165" t="s">
        <v>94</v>
      </c>
      <c r="R165" t="s">
        <v>145</v>
      </c>
      <c r="S165" t="s">
        <v>122</v>
      </c>
      <c r="T165" t="s">
        <v>987</v>
      </c>
      <c r="U165" t="s">
        <v>73</v>
      </c>
      <c r="V165" t="s">
        <v>50</v>
      </c>
      <c r="W165" t="s">
        <v>51</v>
      </c>
      <c r="X165">
        <v>52</v>
      </c>
      <c r="Y165" t="s">
        <v>60</v>
      </c>
      <c r="Z165" t="s">
        <v>85</v>
      </c>
      <c r="AA165" t="s">
        <v>54</v>
      </c>
      <c r="AB165" t="s">
        <v>11</v>
      </c>
      <c r="AC165" t="s">
        <v>86</v>
      </c>
      <c r="AD165" t="s">
        <v>56</v>
      </c>
      <c r="AE165" t="s">
        <v>54</v>
      </c>
      <c r="AF165" t="s">
        <v>48</v>
      </c>
      <c r="AG165" t="s">
        <v>136</v>
      </c>
      <c r="AH165">
        <v>26</v>
      </c>
      <c r="AI165" t="s">
        <v>52</v>
      </c>
      <c r="AJ165" t="s">
        <v>77</v>
      </c>
      <c r="AK165" t="s">
        <v>47</v>
      </c>
      <c r="AL165" t="s">
        <v>54</v>
      </c>
      <c r="AM165" t="s">
        <v>11</v>
      </c>
      <c r="AN165" t="s">
        <v>61</v>
      </c>
      <c r="AO165" t="s">
        <v>62</v>
      </c>
      <c r="AP165" t="s">
        <v>988</v>
      </c>
      <c r="AQ165" t="s">
        <v>63</v>
      </c>
      <c r="AR165">
        <v>0</v>
      </c>
      <c r="AS165">
        <v>0</v>
      </c>
      <c r="AT165">
        <v>0</v>
      </c>
      <c r="AU165">
        <v>1</v>
      </c>
      <c r="AV165" t="s">
        <v>11</v>
      </c>
      <c r="AW165">
        <v>12</v>
      </c>
      <c r="AX165" t="s">
        <v>64</v>
      </c>
      <c r="AY165">
        <v>1</v>
      </c>
      <c r="AZ165" t="s">
        <v>1</v>
      </c>
      <c r="BA165">
        <v>41.477192000000002</v>
      </c>
      <c r="BB165">
        <v>-81.694989000000007</v>
      </c>
      <c r="BC165">
        <v>2013</v>
      </c>
      <c r="BD165">
        <v>5</v>
      </c>
      <c r="BE165">
        <v>13323</v>
      </c>
      <c r="BF165">
        <v>113</v>
      </c>
      <c r="BG165">
        <v>390351044002</v>
      </c>
      <c r="BH165">
        <v>1790</v>
      </c>
      <c r="BI165">
        <v>390484</v>
      </c>
      <c r="BJ165">
        <v>520</v>
      </c>
      <c r="BK165">
        <v>249</v>
      </c>
      <c r="BL165">
        <v>271</v>
      </c>
      <c r="BM165">
        <v>40.6</v>
      </c>
      <c r="BN165">
        <v>5</v>
      </c>
      <c r="BO165">
        <v>37</v>
      </c>
      <c r="BP165">
        <v>42</v>
      </c>
      <c r="BQ165">
        <v>51</v>
      </c>
      <c r="BR165">
        <v>0</v>
      </c>
      <c r="BS165">
        <v>0</v>
      </c>
      <c r="BT165">
        <v>15</v>
      </c>
      <c r="BU165">
        <v>0</v>
      </c>
      <c r="BV165">
        <v>15</v>
      </c>
      <c r="BW165">
        <v>37</v>
      </c>
      <c r="BX165">
        <v>47</v>
      </c>
      <c r="BY165">
        <v>76</v>
      </c>
      <c r="BZ165">
        <v>16</v>
      </c>
      <c r="CA165">
        <v>58</v>
      </c>
      <c r="CB165">
        <v>62</v>
      </c>
      <c r="CC165">
        <v>4</v>
      </c>
      <c r="CD165">
        <v>25</v>
      </c>
      <c r="CE165">
        <v>0</v>
      </c>
      <c r="CF165">
        <v>0</v>
      </c>
      <c r="CG165">
        <v>0</v>
      </c>
      <c r="CH165">
        <v>13</v>
      </c>
      <c r="CI165">
        <v>17</v>
      </c>
      <c r="CJ165">
        <v>0</v>
      </c>
      <c r="CK165">
        <v>135</v>
      </c>
      <c r="CL165">
        <v>30</v>
      </c>
      <c r="CM165">
        <v>78</v>
      </c>
      <c r="CN165">
        <v>442</v>
      </c>
      <c r="CO165">
        <v>0</v>
      </c>
      <c r="CP165">
        <v>0</v>
      </c>
      <c r="CQ165">
        <v>0</v>
      </c>
      <c r="CR165">
        <v>0</v>
      </c>
      <c r="CS165">
        <v>0</v>
      </c>
      <c r="CT165">
        <v>91</v>
      </c>
      <c r="CU165">
        <v>370</v>
      </c>
      <c r="CV165">
        <v>152</v>
      </c>
      <c r="CW165">
        <v>85</v>
      </c>
      <c r="CX165">
        <v>5</v>
      </c>
      <c r="CY165">
        <v>19</v>
      </c>
      <c r="CZ165">
        <v>64</v>
      </c>
      <c r="DA165">
        <v>12</v>
      </c>
      <c r="DB165">
        <v>28</v>
      </c>
      <c r="DC165">
        <v>3</v>
      </c>
      <c r="DD165">
        <v>0</v>
      </c>
      <c r="DE165">
        <v>2</v>
      </c>
      <c r="DF165">
        <v>23616</v>
      </c>
      <c r="DG165">
        <v>2.2000000000000002</v>
      </c>
      <c r="DH165">
        <v>35</v>
      </c>
      <c r="DI165">
        <v>252</v>
      </c>
      <c r="DJ165">
        <v>236</v>
      </c>
      <c r="DK165">
        <v>16</v>
      </c>
      <c r="DL165">
        <v>116</v>
      </c>
      <c r="DM165">
        <f t="shared" si="22"/>
        <v>0</v>
      </c>
      <c r="DN165">
        <f t="shared" si="23"/>
        <v>0</v>
      </c>
      <c r="DO165">
        <f t="shared" si="24"/>
        <v>1</v>
      </c>
      <c r="DP165">
        <f t="shared" si="25"/>
        <v>0</v>
      </c>
      <c r="DQ165">
        <f t="shared" si="26"/>
        <v>0</v>
      </c>
      <c r="DR165">
        <f t="shared" si="27"/>
        <v>1</v>
      </c>
      <c r="DS165">
        <f t="shared" si="28"/>
        <v>0</v>
      </c>
      <c r="DT165">
        <f t="shared" si="29"/>
        <v>0</v>
      </c>
      <c r="DU165">
        <f t="shared" si="30"/>
        <v>1</v>
      </c>
      <c r="DV165">
        <f t="shared" si="31"/>
        <v>0</v>
      </c>
      <c r="DW165">
        <f t="shared" si="32"/>
        <v>0</v>
      </c>
    </row>
    <row r="166" spans="1:127" x14ac:dyDescent="0.25">
      <c r="A166">
        <v>20134034254</v>
      </c>
      <c r="B166">
        <v>5056</v>
      </c>
      <c r="C166" t="s">
        <v>99</v>
      </c>
      <c r="D166">
        <v>16.43</v>
      </c>
      <c r="E166">
        <v>20130510</v>
      </c>
      <c r="F166" t="s">
        <v>100</v>
      </c>
      <c r="G166">
        <v>2990</v>
      </c>
      <c r="H166">
        <v>0</v>
      </c>
      <c r="I166" t="s">
        <v>125</v>
      </c>
      <c r="J166">
        <v>20</v>
      </c>
      <c r="K166" t="s">
        <v>68</v>
      </c>
      <c r="L166" t="s">
        <v>69</v>
      </c>
      <c r="M166" t="s">
        <v>11</v>
      </c>
      <c r="N166" t="s">
        <v>43</v>
      </c>
      <c r="O166" t="s">
        <v>44</v>
      </c>
      <c r="P166" t="s">
        <v>104</v>
      </c>
      <c r="Q166" t="s">
        <v>72</v>
      </c>
      <c r="R166" t="s">
        <v>119</v>
      </c>
      <c r="S166" t="s">
        <v>98</v>
      </c>
      <c r="T166" t="s">
        <v>989</v>
      </c>
      <c r="U166" t="s">
        <v>73</v>
      </c>
      <c r="V166" t="s">
        <v>77</v>
      </c>
      <c r="W166" t="s">
        <v>76</v>
      </c>
      <c r="X166">
        <v>20</v>
      </c>
      <c r="Y166" t="s">
        <v>60</v>
      </c>
      <c r="Z166" t="s">
        <v>74</v>
      </c>
      <c r="AA166" t="s">
        <v>54</v>
      </c>
      <c r="AB166" t="s">
        <v>11</v>
      </c>
      <c r="AC166" t="s">
        <v>86</v>
      </c>
      <c r="AD166" t="s">
        <v>56</v>
      </c>
      <c r="AE166" t="s">
        <v>54</v>
      </c>
      <c r="AF166" t="s">
        <v>48</v>
      </c>
      <c r="AG166" t="s">
        <v>136</v>
      </c>
      <c r="AH166">
        <v>25</v>
      </c>
      <c r="AI166" t="s">
        <v>52</v>
      </c>
      <c r="AJ166" t="s">
        <v>51</v>
      </c>
      <c r="AK166" t="s">
        <v>50</v>
      </c>
      <c r="AL166" t="s">
        <v>54</v>
      </c>
      <c r="AM166" t="s">
        <v>11</v>
      </c>
      <c r="AN166" t="s">
        <v>61</v>
      </c>
      <c r="AO166" t="s">
        <v>62</v>
      </c>
      <c r="AP166" t="s">
        <v>990</v>
      </c>
      <c r="AQ166" t="s">
        <v>63</v>
      </c>
      <c r="AR166">
        <v>0</v>
      </c>
      <c r="AS166">
        <v>0</v>
      </c>
      <c r="AT166">
        <v>0</v>
      </c>
      <c r="AU166">
        <v>1</v>
      </c>
      <c r="AV166" t="s">
        <v>11</v>
      </c>
      <c r="AW166">
        <v>12</v>
      </c>
      <c r="AX166" t="s">
        <v>64</v>
      </c>
      <c r="AY166">
        <v>1</v>
      </c>
      <c r="AZ166" t="s">
        <v>1</v>
      </c>
      <c r="BA166">
        <v>41.471066999999898</v>
      </c>
      <c r="BB166">
        <v>-81.699620999999894</v>
      </c>
      <c r="BC166">
        <v>2013</v>
      </c>
      <c r="BD166">
        <v>5</v>
      </c>
      <c r="BE166">
        <v>13324</v>
      </c>
      <c r="BF166">
        <v>110</v>
      </c>
      <c r="BG166">
        <v>390351039001</v>
      </c>
      <c r="BH166">
        <v>1786</v>
      </c>
      <c r="BI166">
        <v>463360</v>
      </c>
      <c r="BJ166">
        <v>949</v>
      </c>
      <c r="BK166">
        <v>471</v>
      </c>
      <c r="BL166">
        <v>478</v>
      </c>
      <c r="BM166">
        <v>37.6</v>
      </c>
      <c r="BN166">
        <v>36</v>
      </c>
      <c r="BO166">
        <v>67</v>
      </c>
      <c r="BP166">
        <v>89</v>
      </c>
      <c r="BQ166">
        <v>40</v>
      </c>
      <c r="BR166">
        <v>36</v>
      </c>
      <c r="BS166">
        <v>23</v>
      </c>
      <c r="BT166">
        <v>5</v>
      </c>
      <c r="BU166">
        <v>40</v>
      </c>
      <c r="BV166">
        <v>46</v>
      </c>
      <c r="BW166">
        <v>48</v>
      </c>
      <c r="BX166">
        <v>67</v>
      </c>
      <c r="BY166">
        <v>54</v>
      </c>
      <c r="BZ166">
        <v>80</v>
      </c>
      <c r="CA166">
        <v>88</v>
      </c>
      <c r="CB166">
        <v>51</v>
      </c>
      <c r="CC166">
        <v>0</v>
      </c>
      <c r="CD166">
        <v>38</v>
      </c>
      <c r="CE166">
        <v>38</v>
      </c>
      <c r="CF166">
        <v>60</v>
      </c>
      <c r="CG166">
        <v>32</v>
      </c>
      <c r="CH166">
        <v>7</v>
      </c>
      <c r="CI166">
        <v>0</v>
      </c>
      <c r="CJ166">
        <v>4</v>
      </c>
      <c r="CK166">
        <v>232</v>
      </c>
      <c r="CL166">
        <v>141</v>
      </c>
      <c r="CM166">
        <v>347</v>
      </c>
      <c r="CN166">
        <v>421</v>
      </c>
      <c r="CO166">
        <v>0</v>
      </c>
      <c r="CP166">
        <v>0</v>
      </c>
      <c r="CQ166">
        <v>0</v>
      </c>
      <c r="CR166">
        <v>171</v>
      </c>
      <c r="CS166">
        <v>10</v>
      </c>
      <c r="CT166">
        <v>432</v>
      </c>
      <c r="CU166">
        <v>613</v>
      </c>
      <c r="CV166">
        <v>245</v>
      </c>
      <c r="CW166">
        <v>113</v>
      </c>
      <c r="CX166">
        <v>33</v>
      </c>
      <c r="CY166">
        <v>36</v>
      </c>
      <c r="CZ166">
        <v>113</v>
      </c>
      <c r="DA166">
        <v>24</v>
      </c>
      <c r="DB166">
        <v>35</v>
      </c>
      <c r="DC166">
        <v>14</v>
      </c>
      <c r="DD166">
        <v>0</v>
      </c>
      <c r="DE166">
        <v>0</v>
      </c>
      <c r="DF166">
        <v>14904</v>
      </c>
      <c r="DG166">
        <v>2.4900000000000002</v>
      </c>
      <c r="DH166">
        <v>148</v>
      </c>
      <c r="DI166">
        <v>440</v>
      </c>
      <c r="DJ166">
        <v>381</v>
      </c>
      <c r="DK166">
        <v>59</v>
      </c>
      <c r="DL166">
        <v>131</v>
      </c>
      <c r="DM166">
        <f t="shared" si="22"/>
        <v>0</v>
      </c>
      <c r="DN166">
        <f t="shared" si="23"/>
        <v>0</v>
      </c>
      <c r="DO166">
        <f t="shared" si="24"/>
        <v>1</v>
      </c>
      <c r="DP166">
        <f t="shared" si="25"/>
        <v>0</v>
      </c>
      <c r="DQ166">
        <f t="shared" si="26"/>
        <v>0</v>
      </c>
      <c r="DR166">
        <f t="shared" si="27"/>
        <v>1</v>
      </c>
      <c r="DS166">
        <f t="shared" si="28"/>
        <v>0</v>
      </c>
      <c r="DT166">
        <f t="shared" si="29"/>
        <v>0</v>
      </c>
      <c r="DU166">
        <f t="shared" si="30"/>
        <v>1</v>
      </c>
      <c r="DV166">
        <f t="shared" si="31"/>
        <v>0</v>
      </c>
      <c r="DW166">
        <f t="shared" si="32"/>
        <v>0</v>
      </c>
    </row>
    <row r="167" spans="1:127" x14ac:dyDescent="0.25">
      <c r="A167">
        <v>20134019304</v>
      </c>
      <c r="B167">
        <v>3898</v>
      </c>
      <c r="C167" t="s">
        <v>127</v>
      </c>
      <c r="D167">
        <v>15.98</v>
      </c>
      <c r="E167">
        <v>20130410</v>
      </c>
      <c r="F167" t="s">
        <v>128</v>
      </c>
      <c r="G167" t="s">
        <v>187</v>
      </c>
      <c r="H167">
        <v>0</v>
      </c>
      <c r="I167" t="s">
        <v>82</v>
      </c>
      <c r="J167">
        <v>10</v>
      </c>
      <c r="K167" t="s">
        <v>41</v>
      </c>
      <c r="L167" t="s">
        <v>69</v>
      </c>
      <c r="M167" t="s">
        <v>11</v>
      </c>
      <c r="N167" t="s">
        <v>43</v>
      </c>
      <c r="O167" t="s">
        <v>44</v>
      </c>
      <c r="P167" t="s">
        <v>45</v>
      </c>
      <c r="Q167" t="s">
        <v>46</v>
      </c>
      <c r="R167" t="s">
        <v>95</v>
      </c>
      <c r="S167" t="s">
        <v>96</v>
      </c>
      <c r="T167" t="s">
        <v>991</v>
      </c>
      <c r="U167" t="s">
        <v>89</v>
      </c>
      <c r="V167" t="s">
        <v>76</v>
      </c>
      <c r="W167" t="s">
        <v>47</v>
      </c>
      <c r="X167">
        <v>70</v>
      </c>
      <c r="Y167" t="s">
        <v>52</v>
      </c>
      <c r="Z167" t="s">
        <v>74</v>
      </c>
      <c r="AA167" t="s">
        <v>54</v>
      </c>
      <c r="AB167" t="s">
        <v>11</v>
      </c>
      <c r="AC167" t="s">
        <v>86</v>
      </c>
      <c r="AD167" t="s">
        <v>56</v>
      </c>
      <c r="AE167" t="s">
        <v>54</v>
      </c>
      <c r="AF167" t="s">
        <v>122</v>
      </c>
      <c r="AG167" t="s">
        <v>73</v>
      </c>
      <c r="AH167">
        <v>34</v>
      </c>
      <c r="AI167" t="s">
        <v>60</v>
      </c>
      <c r="AJ167" t="s">
        <v>76</v>
      </c>
      <c r="AK167" t="s">
        <v>77</v>
      </c>
      <c r="AL167" t="s">
        <v>54</v>
      </c>
      <c r="AM167" t="s">
        <v>11</v>
      </c>
      <c r="AN167" t="s">
        <v>61</v>
      </c>
      <c r="AO167" t="s">
        <v>62</v>
      </c>
      <c r="AP167" t="s">
        <v>992</v>
      </c>
      <c r="AQ167" t="s">
        <v>130</v>
      </c>
      <c r="AR167">
        <v>0</v>
      </c>
      <c r="AS167">
        <v>0</v>
      </c>
      <c r="AT167">
        <v>1</v>
      </c>
      <c r="AU167">
        <v>0</v>
      </c>
      <c r="AV167" t="s">
        <v>11</v>
      </c>
      <c r="AW167">
        <v>12</v>
      </c>
      <c r="AX167" t="s">
        <v>64</v>
      </c>
      <c r="AY167">
        <v>1</v>
      </c>
      <c r="AZ167" t="s">
        <v>1</v>
      </c>
      <c r="BA167">
        <v>41.4862129999999</v>
      </c>
      <c r="BB167">
        <v>-81.698715000000007</v>
      </c>
      <c r="BC167">
        <v>2013</v>
      </c>
      <c r="BD167">
        <v>4</v>
      </c>
      <c r="BE167">
        <v>13341</v>
      </c>
      <c r="BF167">
        <v>114</v>
      </c>
      <c r="BG167">
        <v>390351041001</v>
      </c>
      <c r="BH167">
        <v>1787</v>
      </c>
      <c r="BI167">
        <v>563240</v>
      </c>
      <c r="BJ167">
        <v>727</v>
      </c>
      <c r="BK167">
        <v>365</v>
      </c>
      <c r="BL167">
        <v>362</v>
      </c>
      <c r="BM167">
        <v>34</v>
      </c>
      <c r="BN167">
        <v>38</v>
      </c>
      <c r="BO167">
        <v>38</v>
      </c>
      <c r="BP167">
        <v>46</v>
      </c>
      <c r="BQ167">
        <v>29</v>
      </c>
      <c r="BR167">
        <v>9</v>
      </c>
      <c r="BS167">
        <v>9</v>
      </c>
      <c r="BT167">
        <v>21</v>
      </c>
      <c r="BU167">
        <v>27</v>
      </c>
      <c r="BV167">
        <v>78</v>
      </c>
      <c r="BW167">
        <v>117</v>
      </c>
      <c r="BX167">
        <v>49</v>
      </c>
      <c r="BY167">
        <v>15</v>
      </c>
      <c r="BZ167">
        <v>32</v>
      </c>
      <c r="CA167">
        <v>70</v>
      </c>
      <c r="CB167">
        <v>69</v>
      </c>
      <c r="CC167">
        <v>6</v>
      </c>
      <c r="CD167">
        <v>12</v>
      </c>
      <c r="CE167">
        <v>0</v>
      </c>
      <c r="CF167">
        <v>16</v>
      </c>
      <c r="CG167">
        <v>6</v>
      </c>
      <c r="CH167">
        <v>18</v>
      </c>
      <c r="CI167">
        <v>22</v>
      </c>
      <c r="CJ167">
        <v>0</v>
      </c>
      <c r="CK167">
        <v>151</v>
      </c>
      <c r="CL167">
        <v>62</v>
      </c>
      <c r="CM167">
        <v>56</v>
      </c>
      <c r="CN167">
        <v>568</v>
      </c>
      <c r="CO167">
        <v>11</v>
      </c>
      <c r="CP167">
        <v>0</v>
      </c>
      <c r="CQ167">
        <v>0</v>
      </c>
      <c r="CR167">
        <v>39</v>
      </c>
      <c r="CS167">
        <v>53</v>
      </c>
      <c r="CT167">
        <v>335</v>
      </c>
      <c r="CU167">
        <v>510</v>
      </c>
      <c r="CV167">
        <v>186</v>
      </c>
      <c r="CW167">
        <v>129</v>
      </c>
      <c r="CX167">
        <v>12</v>
      </c>
      <c r="CY167">
        <v>0</v>
      </c>
      <c r="CZ167">
        <v>58</v>
      </c>
      <c r="DA167">
        <v>35</v>
      </c>
      <c r="DB167">
        <v>55</v>
      </c>
      <c r="DC167">
        <v>28</v>
      </c>
      <c r="DD167">
        <v>0</v>
      </c>
      <c r="DE167">
        <v>7</v>
      </c>
      <c r="DF167">
        <v>22109</v>
      </c>
      <c r="DG167">
        <v>2.2200000000000002</v>
      </c>
      <c r="DH167">
        <v>95</v>
      </c>
      <c r="DI167">
        <v>366</v>
      </c>
      <c r="DJ167">
        <v>327</v>
      </c>
      <c r="DK167">
        <v>39</v>
      </c>
      <c r="DL167">
        <v>136</v>
      </c>
      <c r="DM167">
        <f t="shared" si="22"/>
        <v>0</v>
      </c>
      <c r="DN167">
        <f t="shared" si="23"/>
        <v>0</v>
      </c>
      <c r="DO167">
        <f t="shared" si="24"/>
        <v>1</v>
      </c>
      <c r="DP167">
        <f t="shared" si="25"/>
        <v>0</v>
      </c>
      <c r="DQ167">
        <f t="shared" si="26"/>
        <v>0</v>
      </c>
      <c r="DR167">
        <f t="shared" si="27"/>
        <v>1</v>
      </c>
      <c r="DS167">
        <f t="shared" si="28"/>
        <v>0</v>
      </c>
      <c r="DT167">
        <f t="shared" si="29"/>
        <v>0</v>
      </c>
      <c r="DU167">
        <f t="shared" si="30"/>
        <v>1</v>
      </c>
      <c r="DV167">
        <f t="shared" si="31"/>
        <v>0</v>
      </c>
      <c r="DW167">
        <f t="shared" si="32"/>
        <v>0</v>
      </c>
    </row>
    <row r="168" spans="1:127" x14ac:dyDescent="0.25">
      <c r="A168">
        <v>20134032669</v>
      </c>
      <c r="B168">
        <v>5465</v>
      </c>
      <c r="C168" t="s">
        <v>138</v>
      </c>
      <c r="D168">
        <v>1.08</v>
      </c>
      <c r="E168">
        <v>20130520</v>
      </c>
      <c r="F168" t="s">
        <v>139</v>
      </c>
      <c r="G168" t="s">
        <v>140</v>
      </c>
      <c r="H168">
        <v>0</v>
      </c>
      <c r="I168" t="s">
        <v>40</v>
      </c>
      <c r="J168">
        <v>18</v>
      </c>
      <c r="K168" t="s">
        <v>41</v>
      </c>
      <c r="L168" t="s">
        <v>69</v>
      </c>
      <c r="M168" t="s">
        <v>11</v>
      </c>
      <c r="N168" t="s">
        <v>70</v>
      </c>
      <c r="O168" t="s">
        <v>71</v>
      </c>
      <c r="P168" t="s">
        <v>45</v>
      </c>
      <c r="Q168" t="s">
        <v>46</v>
      </c>
      <c r="R168" t="s">
        <v>119</v>
      </c>
      <c r="S168" t="s">
        <v>98</v>
      </c>
      <c r="T168" t="s">
        <v>993</v>
      </c>
      <c r="U168" t="s">
        <v>73</v>
      </c>
      <c r="V168" t="s">
        <v>76</v>
      </c>
      <c r="W168" t="s">
        <v>77</v>
      </c>
      <c r="X168">
        <v>8</v>
      </c>
      <c r="Y168" t="s">
        <v>52</v>
      </c>
      <c r="Z168" t="s">
        <v>74</v>
      </c>
      <c r="AA168" t="s">
        <v>54</v>
      </c>
      <c r="AB168" t="s">
        <v>11</v>
      </c>
      <c r="AC168" t="s">
        <v>86</v>
      </c>
      <c r="AD168" t="s">
        <v>56</v>
      </c>
      <c r="AE168" t="s">
        <v>54</v>
      </c>
      <c r="AF168" t="s">
        <v>141</v>
      </c>
      <c r="AG168" t="s">
        <v>89</v>
      </c>
      <c r="AH168">
        <v>30</v>
      </c>
      <c r="AI168" t="s">
        <v>60</v>
      </c>
      <c r="AJ168" t="s">
        <v>51</v>
      </c>
      <c r="AK168" t="s">
        <v>50</v>
      </c>
      <c r="AL168" t="s">
        <v>54</v>
      </c>
      <c r="AM168" t="s">
        <v>11</v>
      </c>
      <c r="AN168" t="s">
        <v>61</v>
      </c>
      <c r="AO168" t="s">
        <v>62</v>
      </c>
      <c r="AP168" t="s">
        <v>994</v>
      </c>
      <c r="AQ168" t="s">
        <v>63</v>
      </c>
      <c r="AR168">
        <v>0</v>
      </c>
      <c r="AS168">
        <v>0</v>
      </c>
      <c r="AT168">
        <v>0</v>
      </c>
      <c r="AU168">
        <v>0</v>
      </c>
      <c r="AV168" t="s">
        <v>11</v>
      </c>
      <c r="AW168">
        <v>12</v>
      </c>
      <c r="AX168" t="s">
        <v>64</v>
      </c>
      <c r="AY168">
        <v>1</v>
      </c>
      <c r="AZ168" t="s">
        <v>1</v>
      </c>
      <c r="BA168">
        <v>41.483595000000001</v>
      </c>
      <c r="BB168">
        <v>-81.723690000000005</v>
      </c>
      <c r="BC168">
        <v>2013</v>
      </c>
      <c r="BD168">
        <v>5</v>
      </c>
      <c r="BE168">
        <v>13461</v>
      </c>
      <c r="BF168">
        <v>1116</v>
      </c>
      <c r="BG168">
        <v>390351034001</v>
      </c>
      <c r="BH168">
        <v>1750</v>
      </c>
      <c r="BI168">
        <v>283971</v>
      </c>
      <c r="BJ168">
        <v>910</v>
      </c>
      <c r="BK168">
        <v>471</v>
      </c>
      <c r="BL168">
        <v>439</v>
      </c>
      <c r="BM168">
        <v>38.299999999999898</v>
      </c>
      <c r="BN168">
        <v>84</v>
      </c>
      <c r="BO168">
        <v>48</v>
      </c>
      <c r="BP168">
        <v>49</v>
      </c>
      <c r="BQ168">
        <v>47</v>
      </c>
      <c r="BR168">
        <v>1</v>
      </c>
      <c r="BS168">
        <v>0</v>
      </c>
      <c r="BT168">
        <v>0</v>
      </c>
      <c r="BU168">
        <v>57</v>
      </c>
      <c r="BV168">
        <v>72</v>
      </c>
      <c r="BW168">
        <v>69</v>
      </c>
      <c r="BX168">
        <v>66</v>
      </c>
      <c r="BY168">
        <v>108</v>
      </c>
      <c r="BZ168">
        <v>97</v>
      </c>
      <c r="CA168">
        <v>72</v>
      </c>
      <c r="CB168">
        <v>49</v>
      </c>
      <c r="CC168">
        <v>12</v>
      </c>
      <c r="CD168">
        <v>29</v>
      </c>
      <c r="CE168">
        <v>7</v>
      </c>
      <c r="CF168">
        <v>23</v>
      </c>
      <c r="CG168">
        <v>0</v>
      </c>
      <c r="CH168">
        <v>20</v>
      </c>
      <c r="CI168">
        <v>0</v>
      </c>
      <c r="CJ168">
        <v>0</v>
      </c>
      <c r="CK168">
        <v>228</v>
      </c>
      <c r="CL168">
        <v>50</v>
      </c>
      <c r="CM168">
        <v>201</v>
      </c>
      <c r="CN168">
        <v>481</v>
      </c>
      <c r="CO168">
        <v>0</v>
      </c>
      <c r="CP168">
        <v>8</v>
      </c>
      <c r="CQ168">
        <v>0</v>
      </c>
      <c r="CR168">
        <v>30</v>
      </c>
      <c r="CS168">
        <v>190</v>
      </c>
      <c r="CT168">
        <v>194</v>
      </c>
      <c r="CU168">
        <v>624</v>
      </c>
      <c r="CV168">
        <v>155</v>
      </c>
      <c r="CW168">
        <v>130</v>
      </c>
      <c r="CX168">
        <v>44</v>
      </c>
      <c r="CY168">
        <v>47</v>
      </c>
      <c r="CZ168">
        <v>139</v>
      </c>
      <c r="DA168">
        <v>18</v>
      </c>
      <c r="DB168">
        <v>74</v>
      </c>
      <c r="DC168">
        <v>17</v>
      </c>
      <c r="DD168">
        <v>0</v>
      </c>
      <c r="DE168">
        <v>0</v>
      </c>
      <c r="DF168">
        <v>36138</v>
      </c>
      <c r="DG168">
        <v>2.06</v>
      </c>
      <c r="DH168">
        <v>81</v>
      </c>
      <c r="DI168">
        <v>626</v>
      </c>
      <c r="DJ168">
        <v>441</v>
      </c>
      <c r="DK168">
        <v>185</v>
      </c>
      <c r="DL168">
        <v>175</v>
      </c>
      <c r="DM168">
        <f t="shared" si="22"/>
        <v>0</v>
      </c>
      <c r="DN168">
        <f t="shared" si="23"/>
        <v>0</v>
      </c>
      <c r="DO168">
        <f t="shared" si="24"/>
        <v>1</v>
      </c>
      <c r="DP168">
        <f t="shared" si="25"/>
        <v>0</v>
      </c>
      <c r="DQ168">
        <f t="shared" si="26"/>
        <v>0</v>
      </c>
      <c r="DR168">
        <f t="shared" si="27"/>
        <v>1</v>
      </c>
      <c r="DS168">
        <f t="shared" si="28"/>
        <v>0</v>
      </c>
      <c r="DT168">
        <f t="shared" si="29"/>
        <v>0</v>
      </c>
      <c r="DU168">
        <f t="shared" si="30"/>
        <v>1</v>
      </c>
      <c r="DV168">
        <f t="shared" si="31"/>
        <v>0</v>
      </c>
      <c r="DW168">
        <f t="shared" si="32"/>
        <v>0</v>
      </c>
    </row>
    <row r="169" spans="1:127" x14ac:dyDescent="0.25">
      <c r="A169">
        <v>20134032776</v>
      </c>
      <c r="B169">
        <v>5532</v>
      </c>
      <c r="C169" t="s">
        <v>893</v>
      </c>
      <c r="D169">
        <v>16.7899999999999</v>
      </c>
      <c r="E169">
        <v>20130522</v>
      </c>
      <c r="F169" t="s">
        <v>894</v>
      </c>
      <c r="G169" t="s">
        <v>202</v>
      </c>
      <c r="H169">
        <v>0</v>
      </c>
      <c r="I169" t="s">
        <v>82</v>
      </c>
      <c r="J169">
        <v>15</v>
      </c>
      <c r="K169" t="s">
        <v>41</v>
      </c>
      <c r="L169" t="s">
        <v>69</v>
      </c>
      <c r="M169" t="s">
        <v>11</v>
      </c>
      <c r="N169" t="s">
        <v>43</v>
      </c>
      <c r="O169" t="s">
        <v>71</v>
      </c>
      <c r="P169" t="s">
        <v>45</v>
      </c>
      <c r="Q169" t="s">
        <v>995</v>
      </c>
      <c r="R169" t="s">
        <v>95</v>
      </c>
      <c r="S169" t="s">
        <v>88</v>
      </c>
      <c r="T169" t="s">
        <v>996</v>
      </c>
      <c r="U169" t="s">
        <v>150</v>
      </c>
      <c r="V169" t="s">
        <v>51</v>
      </c>
      <c r="W169" t="s">
        <v>76</v>
      </c>
      <c r="X169">
        <v>51</v>
      </c>
      <c r="Y169" t="s">
        <v>60</v>
      </c>
      <c r="Z169" t="s">
        <v>85</v>
      </c>
      <c r="AA169" t="s">
        <v>54</v>
      </c>
      <c r="AB169" t="s">
        <v>11</v>
      </c>
      <c r="AC169" t="s">
        <v>55</v>
      </c>
      <c r="AD169" t="s">
        <v>111</v>
      </c>
      <c r="AE169" t="s">
        <v>57</v>
      </c>
      <c r="AF169" t="s">
        <v>122</v>
      </c>
      <c r="AG169" t="s">
        <v>73</v>
      </c>
      <c r="AH169">
        <v>24</v>
      </c>
      <c r="AI169" t="s">
        <v>60</v>
      </c>
      <c r="AJ169" t="s">
        <v>50</v>
      </c>
      <c r="AK169" t="s">
        <v>51</v>
      </c>
      <c r="AL169" t="s">
        <v>54</v>
      </c>
      <c r="AM169" t="s">
        <v>11</v>
      </c>
      <c r="AN169" t="s">
        <v>61</v>
      </c>
      <c r="AO169" t="s">
        <v>62</v>
      </c>
      <c r="AP169" t="s">
        <v>997</v>
      </c>
      <c r="AQ169" t="s">
        <v>63</v>
      </c>
      <c r="AR169">
        <v>0</v>
      </c>
      <c r="AS169">
        <v>0</v>
      </c>
      <c r="AT169">
        <v>1</v>
      </c>
      <c r="AU169">
        <v>0</v>
      </c>
      <c r="AV169" t="s">
        <v>11</v>
      </c>
      <c r="AW169">
        <v>12</v>
      </c>
      <c r="AX169" t="s">
        <v>64</v>
      </c>
      <c r="AY169">
        <v>1</v>
      </c>
      <c r="AZ169" t="s">
        <v>1</v>
      </c>
      <c r="BA169">
        <v>41.455406000000004</v>
      </c>
      <c r="BB169">
        <v>-81.714640000000003</v>
      </c>
      <c r="BC169">
        <v>2013</v>
      </c>
      <c r="BD169">
        <v>5</v>
      </c>
      <c r="BE169">
        <v>13474</v>
      </c>
      <c r="BF169">
        <v>130</v>
      </c>
      <c r="BG169">
        <v>390351053002</v>
      </c>
      <c r="BH169">
        <v>1839</v>
      </c>
      <c r="BI169">
        <v>201829</v>
      </c>
      <c r="BJ169">
        <v>737</v>
      </c>
      <c r="BK169">
        <v>310</v>
      </c>
      <c r="BL169">
        <v>427</v>
      </c>
      <c r="BM169">
        <v>33.5</v>
      </c>
      <c r="BN169">
        <v>91</v>
      </c>
      <c r="BO169">
        <v>135</v>
      </c>
      <c r="BP169">
        <v>22</v>
      </c>
      <c r="BQ169">
        <v>31</v>
      </c>
      <c r="BR169">
        <v>0</v>
      </c>
      <c r="BS169">
        <v>11</v>
      </c>
      <c r="BT169">
        <v>0</v>
      </c>
      <c r="BU169">
        <v>23</v>
      </c>
      <c r="BV169">
        <v>30</v>
      </c>
      <c r="BW169">
        <v>40</v>
      </c>
      <c r="BX169">
        <v>51</v>
      </c>
      <c r="BY169">
        <v>91</v>
      </c>
      <c r="BZ169">
        <v>66</v>
      </c>
      <c r="CA169">
        <v>70</v>
      </c>
      <c r="CB169">
        <v>30</v>
      </c>
      <c r="CC169">
        <v>13</v>
      </c>
      <c r="CD169">
        <v>8</v>
      </c>
      <c r="CE169">
        <v>0</v>
      </c>
      <c r="CF169">
        <v>8</v>
      </c>
      <c r="CG169">
        <v>0</v>
      </c>
      <c r="CH169">
        <v>7</v>
      </c>
      <c r="CI169">
        <v>0</v>
      </c>
      <c r="CJ169">
        <v>10</v>
      </c>
      <c r="CK169">
        <v>279</v>
      </c>
      <c r="CL169">
        <v>25</v>
      </c>
      <c r="CM169">
        <v>92</v>
      </c>
      <c r="CN169">
        <v>400</v>
      </c>
      <c r="CO169">
        <v>0</v>
      </c>
      <c r="CP169">
        <v>0</v>
      </c>
      <c r="CQ169">
        <v>0</v>
      </c>
      <c r="CR169">
        <v>158</v>
      </c>
      <c r="CS169">
        <v>87</v>
      </c>
      <c r="CT169">
        <v>441</v>
      </c>
      <c r="CU169">
        <v>424</v>
      </c>
      <c r="CV169">
        <v>219</v>
      </c>
      <c r="CW169">
        <v>74</v>
      </c>
      <c r="CX169">
        <v>52</v>
      </c>
      <c r="CY169">
        <v>11</v>
      </c>
      <c r="CZ169">
        <v>44</v>
      </c>
      <c r="DA169">
        <v>13</v>
      </c>
      <c r="DB169">
        <v>0</v>
      </c>
      <c r="DC169">
        <v>11</v>
      </c>
      <c r="DD169">
        <v>0</v>
      </c>
      <c r="DE169">
        <v>0</v>
      </c>
      <c r="DF169">
        <v>9974</v>
      </c>
      <c r="DG169">
        <v>2.61</v>
      </c>
      <c r="DH169">
        <v>81</v>
      </c>
      <c r="DI169">
        <v>385</v>
      </c>
      <c r="DJ169">
        <v>282</v>
      </c>
      <c r="DK169">
        <v>103</v>
      </c>
      <c r="DL169">
        <v>76</v>
      </c>
      <c r="DM169">
        <f t="shared" si="22"/>
        <v>0</v>
      </c>
      <c r="DN169">
        <f t="shared" si="23"/>
        <v>0</v>
      </c>
      <c r="DO169">
        <f t="shared" si="24"/>
        <v>1</v>
      </c>
      <c r="DP169">
        <f t="shared" si="25"/>
        <v>0</v>
      </c>
      <c r="DQ169">
        <f t="shared" si="26"/>
        <v>0</v>
      </c>
      <c r="DR169">
        <f t="shared" si="27"/>
        <v>1</v>
      </c>
      <c r="DS169">
        <f t="shared" si="28"/>
        <v>0</v>
      </c>
      <c r="DT169">
        <f t="shared" si="29"/>
        <v>0</v>
      </c>
      <c r="DU169">
        <f t="shared" si="30"/>
        <v>1</v>
      </c>
      <c r="DV169">
        <f t="shared" si="31"/>
        <v>0</v>
      </c>
      <c r="DW169">
        <f t="shared" si="32"/>
        <v>0</v>
      </c>
    </row>
    <row r="170" spans="1:127" x14ac:dyDescent="0.25">
      <c r="A170">
        <v>20118130906</v>
      </c>
      <c r="B170">
        <v>9415</v>
      </c>
      <c r="C170" t="s">
        <v>127</v>
      </c>
      <c r="D170">
        <v>13.35</v>
      </c>
      <c r="E170">
        <v>20110814</v>
      </c>
      <c r="F170" t="s">
        <v>128</v>
      </c>
      <c r="G170" t="s">
        <v>749</v>
      </c>
      <c r="H170">
        <v>0</v>
      </c>
      <c r="I170" t="s">
        <v>161</v>
      </c>
      <c r="J170">
        <v>21</v>
      </c>
      <c r="K170" t="s">
        <v>68</v>
      </c>
      <c r="L170" t="s">
        <v>69</v>
      </c>
      <c r="M170" t="s">
        <v>11</v>
      </c>
      <c r="N170" t="s">
        <v>43</v>
      </c>
      <c r="O170" t="s">
        <v>44</v>
      </c>
      <c r="P170" t="s">
        <v>104</v>
      </c>
      <c r="Q170" t="s">
        <v>287</v>
      </c>
      <c r="R170" t="s">
        <v>145</v>
      </c>
      <c r="S170" t="s">
        <v>48</v>
      </c>
      <c r="T170" t="s">
        <v>998</v>
      </c>
      <c r="U170" t="s">
        <v>89</v>
      </c>
      <c r="V170" t="s">
        <v>188</v>
      </c>
      <c r="W170" t="s">
        <v>189</v>
      </c>
      <c r="X170">
        <v>0</v>
      </c>
      <c r="Y170" t="s">
        <v>11</v>
      </c>
      <c r="Z170" t="s">
        <v>85</v>
      </c>
      <c r="AA170">
        <v>0</v>
      </c>
      <c r="AB170" t="s">
        <v>11</v>
      </c>
      <c r="AC170" t="s">
        <v>55</v>
      </c>
      <c r="AD170" t="s">
        <v>56</v>
      </c>
      <c r="AE170" t="s">
        <v>57</v>
      </c>
      <c r="AF170" t="s">
        <v>122</v>
      </c>
      <c r="AG170" t="s">
        <v>73</v>
      </c>
      <c r="AH170">
        <v>49</v>
      </c>
      <c r="AI170" t="s">
        <v>60</v>
      </c>
      <c r="AJ170" t="s">
        <v>77</v>
      </c>
      <c r="AK170" t="s">
        <v>76</v>
      </c>
      <c r="AL170">
        <v>0</v>
      </c>
      <c r="AM170" t="s">
        <v>11</v>
      </c>
      <c r="AN170" t="s">
        <v>61</v>
      </c>
      <c r="AO170" t="s">
        <v>62</v>
      </c>
      <c r="AP170" t="s">
        <v>999</v>
      </c>
      <c r="AQ170" t="s">
        <v>63</v>
      </c>
      <c r="AR170">
        <v>0</v>
      </c>
      <c r="AS170">
        <v>0</v>
      </c>
      <c r="AT170">
        <v>1</v>
      </c>
      <c r="AU170">
        <v>0</v>
      </c>
      <c r="AV170" t="s">
        <v>11</v>
      </c>
      <c r="AW170">
        <v>12</v>
      </c>
      <c r="AX170" t="s">
        <v>64</v>
      </c>
      <c r="AY170">
        <v>1</v>
      </c>
      <c r="AZ170" t="s">
        <v>90</v>
      </c>
      <c r="BA170">
        <v>41.470559000000002</v>
      </c>
      <c r="BB170">
        <v>-81.7445179999999</v>
      </c>
      <c r="BC170">
        <v>2011</v>
      </c>
      <c r="BD170">
        <v>8</v>
      </c>
      <c r="BE170">
        <v>13533</v>
      </c>
      <c r="BF170">
        <v>70</v>
      </c>
      <c r="BG170">
        <v>390351017003</v>
      </c>
      <c r="BH170">
        <v>2128</v>
      </c>
      <c r="BI170">
        <v>225724</v>
      </c>
      <c r="BJ170">
        <v>1166</v>
      </c>
      <c r="BK170">
        <v>407</v>
      </c>
      <c r="BL170">
        <v>759</v>
      </c>
      <c r="BM170">
        <v>31.6999999999999</v>
      </c>
      <c r="BN170">
        <v>44</v>
      </c>
      <c r="BO170">
        <v>66</v>
      </c>
      <c r="BP170">
        <v>134</v>
      </c>
      <c r="BQ170">
        <v>69</v>
      </c>
      <c r="BR170">
        <v>0</v>
      </c>
      <c r="BS170">
        <v>20</v>
      </c>
      <c r="BT170">
        <v>60</v>
      </c>
      <c r="BU170">
        <v>30</v>
      </c>
      <c r="BV170">
        <v>103</v>
      </c>
      <c r="BW170">
        <v>94</v>
      </c>
      <c r="BX170">
        <v>130</v>
      </c>
      <c r="BY170">
        <v>96</v>
      </c>
      <c r="BZ170">
        <v>123</v>
      </c>
      <c r="CA170">
        <v>76</v>
      </c>
      <c r="CB170">
        <v>46</v>
      </c>
      <c r="CC170">
        <v>0</v>
      </c>
      <c r="CD170">
        <v>17</v>
      </c>
      <c r="CE170">
        <v>15</v>
      </c>
      <c r="CF170">
        <v>12</v>
      </c>
      <c r="CG170">
        <v>14</v>
      </c>
      <c r="CH170">
        <v>10</v>
      </c>
      <c r="CI170">
        <v>0</v>
      </c>
      <c r="CJ170">
        <v>7</v>
      </c>
      <c r="CK170">
        <v>313</v>
      </c>
      <c r="CL170">
        <v>58</v>
      </c>
      <c r="CM170">
        <v>519</v>
      </c>
      <c r="CN170">
        <v>582</v>
      </c>
      <c r="CO170">
        <v>0</v>
      </c>
      <c r="CP170">
        <v>0</v>
      </c>
      <c r="CQ170">
        <v>0</v>
      </c>
      <c r="CR170">
        <v>11</v>
      </c>
      <c r="CS170">
        <v>54</v>
      </c>
      <c r="CT170">
        <v>290</v>
      </c>
      <c r="CU170">
        <v>743</v>
      </c>
      <c r="CV170">
        <v>117</v>
      </c>
      <c r="CW170">
        <v>147</v>
      </c>
      <c r="CX170">
        <v>66</v>
      </c>
      <c r="CY170">
        <v>7</v>
      </c>
      <c r="CZ170">
        <v>143</v>
      </c>
      <c r="DA170">
        <v>27</v>
      </c>
      <c r="DB170">
        <v>187</v>
      </c>
      <c r="DC170">
        <v>49</v>
      </c>
      <c r="DD170">
        <v>0</v>
      </c>
      <c r="DE170">
        <v>0</v>
      </c>
      <c r="DF170">
        <v>46469</v>
      </c>
      <c r="DG170">
        <v>2.25</v>
      </c>
      <c r="DH170">
        <v>72</v>
      </c>
      <c r="DI170">
        <v>563</v>
      </c>
      <c r="DJ170">
        <v>519</v>
      </c>
      <c r="DK170">
        <v>44</v>
      </c>
      <c r="DL170">
        <v>184</v>
      </c>
      <c r="DM170">
        <f t="shared" si="22"/>
        <v>1</v>
      </c>
      <c r="DN170">
        <f t="shared" si="23"/>
        <v>0</v>
      </c>
      <c r="DO170">
        <f t="shared" si="24"/>
        <v>0</v>
      </c>
      <c r="DP170">
        <f t="shared" si="25"/>
        <v>0</v>
      </c>
      <c r="DQ170">
        <f t="shared" si="26"/>
        <v>0</v>
      </c>
      <c r="DR170">
        <f t="shared" si="27"/>
        <v>1</v>
      </c>
      <c r="DS170">
        <f t="shared" si="28"/>
        <v>1</v>
      </c>
      <c r="DT170">
        <f t="shared" si="29"/>
        <v>0</v>
      </c>
      <c r="DU170">
        <f t="shared" si="30"/>
        <v>0</v>
      </c>
      <c r="DV170">
        <f t="shared" si="31"/>
        <v>0</v>
      </c>
      <c r="DW170">
        <f t="shared" si="32"/>
        <v>0</v>
      </c>
    </row>
    <row r="171" spans="1:127" x14ac:dyDescent="0.25">
      <c r="A171">
        <v>20134036331</v>
      </c>
      <c r="B171">
        <v>6138</v>
      </c>
      <c r="C171" t="s">
        <v>107</v>
      </c>
      <c r="D171">
        <v>14.49</v>
      </c>
      <c r="E171">
        <v>20130605</v>
      </c>
      <c r="F171" t="s">
        <v>108</v>
      </c>
      <c r="G171" t="s">
        <v>230</v>
      </c>
      <c r="H171">
        <v>7.0000000000000007E-2</v>
      </c>
      <c r="I171" t="s">
        <v>82</v>
      </c>
      <c r="J171">
        <v>0</v>
      </c>
      <c r="K171" t="s">
        <v>68</v>
      </c>
      <c r="L171" t="s">
        <v>69</v>
      </c>
      <c r="M171" t="s">
        <v>11</v>
      </c>
      <c r="N171" t="s">
        <v>43</v>
      </c>
      <c r="O171" t="s">
        <v>71</v>
      </c>
      <c r="P171" t="s">
        <v>45</v>
      </c>
      <c r="Q171" t="s">
        <v>72</v>
      </c>
      <c r="R171" t="s">
        <v>47</v>
      </c>
      <c r="S171" t="s">
        <v>47</v>
      </c>
      <c r="T171" t="s">
        <v>1000</v>
      </c>
      <c r="U171" t="s">
        <v>231</v>
      </c>
      <c r="V171" t="s">
        <v>47</v>
      </c>
      <c r="W171" t="s">
        <v>47</v>
      </c>
      <c r="X171" t="s">
        <v>11</v>
      </c>
      <c r="Y171" t="s">
        <v>11</v>
      </c>
      <c r="Z171" t="s">
        <v>190</v>
      </c>
      <c r="AA171">
        <v>0</v>
      </c>
      <c r="AB171" t="s">
        <v>11</v>
      </c>
      <c r="AC171" t="s">
        <v>75</v>
      </c>
      <c r="AD171" t="s">
        <v>111</v>
      </c>
      <c r="AE171" t="s">
        <v>57</v>
      </c>
      <c r="AF171" t="s">
        <v>98</v>
      </c>
      <c r="AG171" t="s">
        <v>73</v>
      </c>
      <c r="AH171">
        <v>38</v>
      </c>
      <c r="AI171" t="s">
        <v>60</v>
      </c>
      <c r="AJ171" t="s">
        <v>76</v>
      </c>
      <c r="AK171" t="s">
        <v>77</v>
      </c>
      <c r="AL171" t="s">
        <v>54</v>
      </c>
      <c r="AM171" t="s">
        <v>11</v>
      </c>
      <c r="AN171" t="s">
        <v>61</v>
      </c>
      <c r="AO171" t="s">
        <v>62</v>
      </c>
      <c r="AP171" t="s">
        <v>1001</v>
      </c>
      <c r="AQ171" t="s">
        <v>130</v>
      </c>
      <c r="AR171">
        <v>0</v>
      </c>
      <c r="AS171">
        <v>0</v>
      </c>
      <c r="AT171">
        <v>1</v>
      </c>
      <c r="AU171">
        <v>0</v>
      </c>
      <c r="AV171" t="s">
        <v>126</v>
      </c>
      <c r="AW171">
        <v>12</v>
      </c>
      <c r="AX171" t="s">
        <v>64</v>
      </c>
      <c r="AY171">
        <v>1</v>
      </c>
      <c r="AZ171" t="s">
        <v>1</v>
      </c>
      <c r="BA171">
        <v>41.491439999999898</v>
      </c>
      <c r="BB171">
        <v>-81.707310000000007</v>
      </c>
      <c r="BC171">
        <v>2013</v>
      </c>
      <c r="BD171">
        <v>6</v>
      </c>
      <c r="BE171">
        <v>13691</v>
      </c>
      <c r="BF171">
        <v>99</v>
      </c>
      <c r="BG171">
        <v>390351036024</v>
      </c>
      <c r="BH171">
        <v>1785</v>
      </c>
      <c r="BI171">
        <v>402431</v>
      </c>
      <c r="BJ171">
        <v>810</v>
      </c>
      <c r="BK171">
        <v>516</v>
      </c>
      <c r="BL171">
        <v>294</v>
      </c>
      <c r="BM171">
        <v>55.299999999999898</v>
      </c>
      <c r="BN171">
        <v>12</v>
      </c>
      <c r="BO171">
        <v>6</v>
      </c>
      <c r="BP171">
        <v>6</v>
      </c>
      <c r="BQ171">
        <v>4</v>
      </c>
      <c r="BR171">
        <v>22</v>
      </c>
      <c r="BS171">
        <v>0</v>
      </c>
      <c r="BT171">
        <v>4</v>
      </c>
      <c r="BU171">
        <v>0</v>
      </c>
      <c r="BV171">
        <v>31</v>
      </c>
      <c r="BW171">
        <v>2</v>
      </c>
      <c r="BX171">
        <v>13</v>
      </c>
      <c r="BY171">
        <v>15</v>
      </c>
      <c r="BZ171">
        <v>98</v>
      </c>
      <c r="CA171">
        <v>175</v>
      </c>
      <c r="CB171">
        <v>291</v>
      </c>
      <c r="CC171">
        <v>23</v>
      </c>
      <c r="CD171">
        <v>12</v>
      </c>
      <c r="CE171">
        <v>72</v>
      </c>
      <c r="CF171">
        <v>24</v>
      </c>
      <c r="CG171">
        <v>0</v>
      </c>
      <c r="CH171">
        <v>0</v>
      </c>
      <c r="CI171">
        <v>0</v>
      </c>
      <c r="CJ171">
        <v>0</v>
      </c>
      <c r="CK171">
        <v>28</v>
      </c>
      <c r="CL171">
        <v>96</v>
      </c>
      <c r="CM171">
        <v>484</v>
      </c>
      <c r="CN171">
        <v>276</v>
      </c>
      <c r="CO171">
        <v>18</v>
      </c>
      <c r="CP171">
        <v>0</v>
      </c>
      <c r="CQ171">
        <v>0</v>
      </c>
      <c r="CR171">
        <v>0</v>
      </c>
      <c r="CS171">
        <v>32</v>
      </c>
      <c r="CT171">
        <v>0</v>
      </c>
      <c r="CU171">
        <v>756</v>
      </c>
      <c r="CV171">
        <v>273</v>
      </c>
      <c r="CW171">
        <v>196</v>
      </c>
      <c r="CX171">
        <v>20</v>
      </c>
      <c r="CY171">
        <v>36</v>
      </c>
      <c r="CZ171">
        <v>91</v>
      </c>
      <c r="DA171">
        <v>55</v>
      </c>
      <c r="DB171">
        <v>67</v>
      </c>
      <c r="DC171">
        <v>0</v>
      </c>
      <c r="DD171">
        <v>18</v>
      </c>
      <c r="DE171">
        <v>0</v>
      </c>
      <c r="DF171">
        <v>8804</v>
      </c>
      <c r="DG171">
        <v>1.24</v>
      </c>
      <c r="DH171">
        <v>566</v>
      </c>
      <c r="DI171">
        <v>793</v>
      </c>
      <c r="DJ171">
        <v>653</v>
      </c>
      <c r="DK171">
        <v>140</v>
      </c>
      <c r="DL171">
        <v>17</v>
      </c>
      <c r="DM171">
        <f t="shared" si="22"/>
        <v>0</v>
      </c>
      <c r="DN171">
        <f t="shared" si="23"/>
        <v>0</v>
      </c>
      <c r="DO171">
        <f t="shared" si="24"/>
        <v>1</v>
      </c>
      <c r="DP171">
        <f t="shared" si="25"/>
        <v>0</v>
      </c>
      <c r="DQ171">
        <f t="shared" si="26"/>
        <v>0</v>
      </c>
      <c r="DR171">
        <f t="shared" si="27"/>
        <v>1</v>
      </c>
      <c r="DS171">
        <f t="shared" si="28"/>
        <v>0</v>
      </c>
      <c r="DT171">
        <f t="shared" si="29"/>
        <v>0</v>
      </c>
      <c r="DU171">
        <f t="shared" si="30"/>
        <v>1</v>
      </c>
      <c r="DV171">
        <f t="shared" si="31"/>
        <v>0</v>
      </c>
      <c r="DW171">
        <f t="shared" si="32"/>
        <v>0</v>
      </c>
    </row>
    <row r="172" spans="1:127" x14ac:dyDescent="0.25">
      <c r="A172">
        <v>20134036495</v>
      </c>
      <c r="B172">
        <v>6465</v>
      </c>
      <c r="C172" t="s">
        <v>154</v>
      </c>
      <c r="D172">
        <v>1.54</v>
      </c>
      <c r="E172">
        <v>20130613</v>
      </c>
      <c r="F172" t="s">
        <v>155</v>
      </c>
      <c r="G172">
        <v>4413</v>
      </c>
      <c r="H172">
        <v>0</v>
      </c>
      <c r="I172" t="s">
        <v>67</v>
      </c>
      <c r="J172">
        <v>17</v>
      </c>
      <c r="K172" t="s">
        <v>41</v>
      </c>
      <c r="L172" t="s">
        <v>69</v>
      </c>
      <c r="M172" t="s">
        <v>11</v>
      </c>
      <c r="N172" t="s">
        <v>43</v>
      </c>
      <c r="O172" t="s">
        <v>71</v>
      </c>
      <c r="P172" t="s">
        <v>45</v>
      </c>
      <c r="Q172" t="s">
        <v>72</v>
      </c>
      <c r="R172" t="s">
        <v>95</v>
      </c>
      <c r="S172" t="s">
        <v>48</v>
      </c>
      <c r="T172" t="s">
        <v>1002</v>
      </c>
      <c r="U172" t="s">
        <v>89</v>
      </c>
      <c r="V172" t="s">
        <v>50</v>
      </c>
      <c r="W172" t="s">
        <v>51</v>
      </c>
      <c r="X172">
        <v>24</v>
      </c>
      <c r="Y172" t="s">
        <v>52</v>
      </c>
      <c r="Z172" t="s">
        <v>120</v>
      </c>
      <c r="AA172" t="s">
        <v>54</v>
      </c>
      <c r="AB172" t="s">
        <v>11</v>
      </c>
      <c r="AC172" t="s">
        <v>86</v>
      </c>
      <c r="AD172" t="s">
        <v>232</v>
      </c>
      <c r="AE172" t="s">
        <v>57</v>
      </c>
      <c r="AF172" t="s">
        <v>98</v>
      </c>
      <c r="AG172" t="s">
        <v>73</v>
      </c>
      <c r="AH172">
        <v>37</v>
      </c>
      <c r="AI172" t="s">
        <v>60</v>
      </c>
      <c r="AJ172" t="s">
        <v>77</v>
      </c>
      <c r="AK172" t="s">
        <v>76</v>
      </c>
      <c r="AL172" t="s">
        <v>54</v>
      </c>
      <c r="AM172" t="s">
        <v>11</v>
      </c>
      <c r="AN172" t="s">
        <v>61</v>
      </c>
      <c r="AO172" t="s">
        <v>62</v>
      </c>
      <c r="AP172" t="s">
        <v>1003</v>
      </c>
      <c r="AQ172" t="s">
        <v>63</v>
      </c>
      <c r="AR172">
        <v>0</v>
      </c>
      <c r="AS172">
        <v>0</v>
      </c>
      <c r="AT172">
        <v>0</v>
      </c>
      <c r="AU172">
        <v>1</v>
      </c>
      <c r="AV172" t="s">
        <v>174</v>
      </c>
      <c r="AW172">
        <v>12</v>
      </c>
      <c r="AX172" t="s">
        <v>64</v>
      </c>
      <c r="AY172">
        <v>1</v>
      </c>
      <c r="AZ172" t="s">
        <v>1</v>
      </c>
      <c r="BA172">
        <v>41.469662</v>
      </c>
      <c r="BB172">
        <v>-81.716676000000007</v>
      </c>
      <c r="BC172">
        <v>2013</v>
      </c>
      <c r="BD172">
        <v>6</v>
      </c>
      <c r="BE172">
        <v>13698</v>
      </c>
      <c r="BF172">
        <v>91</v>
      </c>
      <c r="BG172">
        <v>390351028003</v>
      </c>
      <c r="BH172">
        <v>1747</v>
      </c>
      <c r="BI172">
        <v>238790</v>
      </c>
      <c r="BJ172">
        <v>891</v>
      </c>
      <c r="BK172">
        <v>398</v>
      </c>
      <c r="BL172">
        <v>493</v>
      </c>
      <c r="BM172">
        <v>26.8</v>
      </c>
      <c r="BN172">
        <v>165</v>
      </c>
      <c r="BO172">
        <v>58</v>
      </c>
      <c r="BP172">
        <v>58</v>
      </c>
      <c r="BQ172">
        <v>34</v>
      </c>
      <c r="BR172">
        <v>55</v>
      </c>
      <c r="BS172">
        <v>0</v>
      </c>
      <c r="BT172">
        <v>6</v>
      </c>
      <c r="BU172">
        <v>65</v>
      </c>
      <c r="BV172">
        <v>16</v>
      </c>
      <c r="BW172">
        <v>25</v>
      </c>
      <c r="BX172">
        <v>74</v>
      </c>
      <c r="BY172">
        <v>37</v>
      </c>
      <c r="BZ172">
        <v>40</v>
      </c>
      <c r="CA172">
        <v>51</v>
      </c>
      <c r="CB172">
        <v>86</v>
      </c>
      <c r="CC172">
        <v>33</v>
      </c>
      <c r="CD172">
        <v>24</v>
      </c>
      <c r="CE172">
        <v>6</v>
      </c>
      <c r="CF172">
        <v>0</v>
      </c>
      <c r="CG172">
        <v>28</v>
      </c>
      <c r="CH172">
        <v>22</v>
      </c>
      <c r="CI172">
        <v>0</v>
      </c>
      <c r="CJ172">
        <v>8</v>
      </c>
      <c r="CK172">
        <v>315</v>
      </c>
      <c r="CL172">
        <v>64</v>
      </c>
      <c r="CM172">
        <v>42</v>
      </c>
      <c r="CN172">
        <v>607</v>
      </c>
      <c r="CO172">
        <v>0</v>
      </c>
      <c r="CP172">
        <v>0</v>
      </c>
      <c r="CQ172">
        <v>0</v>
      </c>
      <c r="CR172">
        <v>138</v>
      </c>
      <c r="CS172">
        <v>104</v>
      </c>
      <c r="CT172">
        <v>436</v>
      </c>
      <c r="CU172">
        <v>450</v>
      </c>
      <c r="CV172">
        <v>166</v>
      </c>
      <c r="CW172">
        <v>145</v>
      </c>
      <c r="CX172">
        <v>65</v>
      </c>
      <c r="CY172">
        <v>6</v>
      </c>
      <c r="CZ172">
        <v>61</v>
      </c>
      <c r="DA172">
        <v>7</v>
      </c>
      <c r="DB172">
        <v>0</v>
      </c>
      <c r="DC172">
        <v>0</v>
      </c>
      <c r="DD172">
        <v>0</v>
      </c>
      <c r="DE172">
        <v>0</v>
      </c>
      <c r="DF172">
        <v>19375</v>
      </c>
      <c r="DG172">
        <v>2.99</v>
      </c>
      <c r="DH172">
        <v>143</v>
      </c>
      <c r="DI172">
        <v>452</v>
      </c>
      <c r="DJ172">
        <v>298</v>
      </c>
      <c r="DK172">
        <v>154</v>
      </c>
      <c r="DL172">
        <v>148</v>
      </c>
      <c r="DM172">
        <f t="shared" si="22"/>
        <v>0</v>
      </c>
      <c r="DN172">
        <f t="shared" si="23"/>
        <v>0</v>
      </c>
      <c r="DO172">
        <f t="shared" si="24"/>
        <v>1</v>
      </c>
      <c r="DP172">
        <f t="shared" si="25"/>
        <v>0</v>
      </c>
      <c r="DQ172">
        <f t="shared" si="26"/>
        <v>0</v>
      </c>
      <c r="DR172">
        <f t="shared" si="27"/>
        <v>1</v>
      </c>
      <c r="DS172">
        <f t="shared" si="28"/>
        <v>0</v>
      </c>
      <c r="DT172">
        <f t="shared" si="29"/>
        <v>0</v>
      </c>
      <c r="DU172">
        <f t="shared" si="30"/>
        <v>1</v>
      </c>
      <c r="DV172">
        <f t="shared" si="31"/>
        <v>0</v>
      </c>
      <c r="DW172">
        <f t="shared" si="32"/>
        <v>0</v>
      </c>
    </row>
    <row r="173" spans="1:127" x14ac:dyDescent="0.25">
      <c r="A173">
        <v>20134037056</v>
      </c>
      <c r="B173">
        <v>6040</v>
      </c>
      <c r="C173" t="s">
        <v>234</v>
      </c>
      <c r="D173">
        <v>4.41</v>
      </c>
      <c r="E173">
        <v>20130603</v>
      </c>
      <c r="F173" t="s">
        <v>235</v>
      </c>
      <c r="G173">
        <v>83</v>
      </c>
      <c r="H173">
        <v>0</v>
      </c>
      <c r="I173" t="s">
        <v>40</v>
      </c>
      <c r="J173">
        <v>15</v>
      </c>
      <c r="K173" t="s">
        <v>41</v>
      </c>
      <c r="L173" t="s">
        <v>69</v>
      </c>
      <c r="M173" t="s">
        <v>11</v>
      </c>
      <c r="N173" t="s">
        <v>43</v>
      </c>
      <c r="O173" t="s">
        <v>71</v>
      </c>
      <c r="P173" t="s">
        <v>45</v>
      </c>
      <c r="Q173" t="s">
        <v>46</v>
      </c>
      <c r="R173" t="s">
        <v>47</v>
      </c>
      <c r="S173" t="s">
        <v>47</v>
      </c>
      <c r="T173" t="s">
        <v>1004</v>
      </c>
      <c r="U173" t="s">
        <v>110</v>
      </c>
      <c r="V173" t="s">
        <v>47</v>
      </c>
      <c r="W173" t="s">
        <v>47</v>
      </c>
      <c r="X173" t="s">
        <v>11</v>
      </c>
      <c r="Y173" t="s">
        <v>11</v>
      </c>
      <c r="Z173" t="s">
        <v>120</v>
      </c>
      <c r="AA173">
        <v>0</v>
      </c>
      <c r="AB173" t="s">
        <v>11</v>
      </c>
      <c r="AC173" t="s">
        <v>75</v>
      </c>
      <c r="AD173" t="s">
        <v>56</v>
      </c>
      <c r="AE173" t="s">
        <v>57</v>
      </c>
      <c r="AF173" t="s">
        <v>122</v>
      </c>
      <c r="AG173" t="s">
        <v>73</v>
      </c>
      <c r="AH173">
        <v>50</v>
      </c>
      <c r="AI173" t="s">
        <v>60</v>
      </c>
      <c r="AJ173" t="s">
        <v>236</v>
      </c>
      <c r="AK173" t="s">
        <v>51</v>
      </c>
      <c r="AL173" t="s">
        <v>54</v>
      </c>
      <c r="AM173" t="s">
        <v>11</v>
      </c>
      <c r="AN173" t="s">
        <v>61</v>
      </c>
      <c r="AO173" t="s">
        <v>62</v>
      </c>
      <c r="AP173" t="s">
        <v>1005</v>
      </c>
      <c r="AQ173" t="s">
        <v>63</v>
      </c>
      <c r="AR173">
        <v>0</v>
      </c>
      <c r="AS173">
        <v>0</v>
      </c>
      <c r="AT173">
        <v>0</v>
      </c>
      <c r="AU173">
        <v>1</v>
      </c>
      <c r="AV173" t="s">
        <v>11</v>
      </c>
      <c r="AW173">
        <v>12</v>
      </c>
      <c r="AX173" t="s">
        <v>64</v>
      </c>
      <c r="AY173">
        <v>1</v>
      </c>
      <c r="AZ173" t="s">
        <v>90</v>
      </c>
      <c r="BA173">
        <v>41.483612999999899</v>
      </c>
      <c r="BB173">
        <v>-81.741472000000002</v>
      </c>
      <c r="BC173">
        <v>2013</v>
      </c>
      <c r="BD173">
        <v>6</v>
      </c>
      <c r="BE173">
        <v>13746</v>
      </c>
      <c r="BF173">
        <v>1104</v>
      </c>
      <c r="BG173">
        <v>390351012002</v>
      </c>
      <c r="BH173">
        <v>1960</v>
      </c>
      <c r="BI173">
        <v>348274</v>
      </c>
      <c r="BJ173">
        <v>1405</v>
      </c>
      <c r="BK173">
        <v>740</v>
      </c>
      <c r="BL173">
        <v>665</v>
      </c>
      <c r="BM173">
        <v>35.200000000000003</v>
      </c>
      <c r="BN173">
        <v>26</v>
      </c>
      <c r="BO173">
        <v>45</v>
      </c>
      <c r="BP173">
        <v>56</v>
      </c>
      <c r="BQ173">
        <v>104</v>
      </c>
      <c r="BR173">
        <v>143</v>
      </c>
      <c r="BS173">
        <v>32</v>
      </c>
      <c r="BT173">
        <v>0</v>
      </c>
      <c r="BU173">
        <v>26</v>
      </c>
      <c r="BV173">
        <v>175</v>
      </c>
      <c r="BW173">
        <v>92</v>
      </c>
      <c r="BX173">
        <v>98</v>
      </c>
      <c r="BY173">
        <v>113</v>
      </c>
      <c r="BZ173">
        <v>87</v>
      </c>
      <c r="CA173">
        <v>87</v>
      </c>
      <c r="CB173">
        <v>102</v>
      </c>
      <c r="CC173">
        <v>30</v>
      </c>
      <c r="CD173">
        <v>7</v>
      </c>
      <c r="CE173">
        <v>0</v>
      </c>
      <c r="CF173">
        <v>8</v>
      </c>
      <c r="CG173">
        <v>34</v>
      </c>
      <c r="CH173">
        <v>46</v>
      </c>
      <c r="CI173">
        <v>34</v>
      </c>
      <c r="CJ173">
        <v>60</v>
      </c>
      <c r="CK173">
        <v>231</v>
      </c>
      <c r="CL173">
        <v>182</v>
      </c>
      <c r="CM173">
        <v>469</v>
      </c>
      <c r="CN173">
        <v>800</v>
      </c>
      <c r="CO173">
        <v>53</v>
      </c>
      <c r="CP173">
        <v>51</v>
      </c>
      <c r="CQ173">
        <v>0</v>
      </c>
      <c r="CR173">
        <v>17</v>
      </c>
      <c r="CS173">
        <v>15</v>
      </c>
      <c r="CT173">
        <v>211</v>
      </c>
      <c r="CU173">
        <v>973</v>
      </c>
      <c r="CV173">
        <v>222</v>
      </c>
      <c r="CW173">
        <v>248</v>
      </c>
      <c r="CX173">
        <v>16</v>
      </c>
      <c r="CY173">
        <v>37</v>
      </c>
      <c r="CZ173">
        <v>203</v>
      </c>
      <c r="DA173">
        <v>47</v>
      </c>
      <c r="DB173">
        <v>158</v>
      </c>
      <c r="DC173">
        <v>25</v>
      </c>
      <c r="DD173">
        <v>0</v>
      </c>
      <c r="DE173">
        <v>17</v>
      </c>
      <c r="DF173">
        <v>16958</v>
      </c>
      <c r="DG173">
        <v>2.0299999999999998</v>
      </c>
      <c r="DH173">
        <v>353</v>
      </c>
      <c r="DI173">
        <v>932</v>
      </c>
      <c r="DJ173">
        <v>693</v>
      </c>
      <c r="DK173">
        <v>239</v>
      </c>
      <c r="DL173">
        <v>145</v>
      </c>
      <c r="DM173">
        <f t="shared" si="22"/>
        <v>0</v>
      </c>
      <c r="DN173">
        <f t="shared" si="23"/>
        <v>0</v>
      </c>
      <c r="DO173">
        <f t="shared" si="24"/>
        <v>1</v>
      </c>
      <c r="DP173">
        <f t="shared" si="25"/>
        <v>0</v>
      </c>
      <c r="DQ173">
        <f t="shared" si="26"/>
        <v>0</v>
      </c>
      <c r="DR173">
        <f t="shared" si="27"/>
        <v>1</v>
      </c>
      <c r="DS173">
        <f t="shared" si="28"/>
        <v>0</v>
      </c>
      <c r="DT173">
        <f t="shared" si="29"/>
        <v>0</v>
      </c>
      <c r="DU173">
        <f t="shared" si="30"/>
        <v>1</v>
      </c>
      <c r="DV173">
        <f t="shared" si="31"/>
        <v>0</v>
      </c>
      <c r="DW173">
        <f t="shared" si="32"/>
        <v>0</v>
      </c>
    </row>
    <row r="174" spans="1:127" x14ac:dyDescent="0.25">
      <c r="A174">
        <v>20134037139</v>
      </c>
      <c r="B174">
        <v>5957</v>
      </c>
      <c r="C174" t="s">
        <v>219</v>
      </c>
      <c r="D174">
        <v>99.989999999999895</v>
      </c>
      <c r="E174">
        <v>20130601</v>
      </c>
      <c r="F174" t="s">
        <v>1006</v>
      </c>
      <c r="G174" t="s">
        <v>1007</v>
      </c>
      <c r="H174">
        <v>0</v>
      </c>
      <c r="I174" t="s">
        <v>102</v>
      </c>
      <c r="J174">
        <v>22</v>
      </c>
      <c r="K174" t="s">
        <v>68</v>
      </c>
      <c r="L174" t="s">
        <v>69</v>
      </c>
      <c r="M174" t="s">
        <v>11</v>
      </c>
      <c r="N174" t="s">
        <v>43</v>
      </c>
      <c r="O174" t="s">
        <v>121</v>
      </c>
      <c r="P174" t="s">
        <v>104</v>
      </c>
      <c r="Q174" t="s">
        <v>46</v>
      </c>
      <c r="R174" t="s">
        <v>47</v>
      </c>
      <c r="S174" t="s">
        <v>47</v>
      </c>
      <c r="T174" t="s">
        <v>1008</v>
      </c>
      <c r="U174" t="s">
        <v>110</v>
      </c>
      <c r="V174" t="s">
        <v>47</v>
      </c>
      <c r="W174" t="s">
        <v>47</v>
      </c>
      <c r="X174" t="s">
        <v>11</v>
      </c>
      <c r="Y174" t="s">
        <v>11</v>
      </c>
      <c r="Z174" t="s">
        <v>120</v>
      </c>
      <c r="AA174">
        <v>0</v>
      </c>
      <c r="AB174" t="s">
        <v>11</v>
      </c>
      <c r="AC174" t="s">
        <v>55</v>
      </c>
      <c r="AD174" t="s">
        <v>56</v>
      </c>
      <c r="AE174" t="s">
        <v>54</v>
      </c>
      <c r="AF174" t="s">
        <v>98</v>
      </c>
      <c r="AG174" t="s">
        <v>73</v>
      </c>
      <c r="AH174">
        <v>29</v>
      </c>
      <c r="AI174" t="s">
        <v>60</v>
      </c>
      <c r="AJ174" t="s">
        <v>76</v>
      </c>
      <c r="AK174" t="s">
        <v>77</v>
      </c>
      <c r="AL174" t="s">
        <v>54</v>
      </c>
      <c r="AM174" t="s">
        <v>11</v>
      </c>
      <c r="AN174" t="s">
        <v>61</v>
      </c>
      <c r="AO174" t="s">
        <v>62</v>
      </c>
      <c r="AP174" t="s">
        <v>1009</v>
      </c>
      <c r="AQ174" t="s">
        <v>63</v>
      </c>
      <c r="AR174">
        <v>0</v>
      </c>
      <c r="AS174">
        <v>1</v>
      </c>
      <c r="AT174">
        <v>0</v>
      </c>
      <c r="AU174">
        <v>0</v>
      </c>
      <c r="AV174" t="s">
        <v>11</v>
      </c>
      <c r="AW174">
        <v>12</v>
      </c>
      <c r="AX174" t="s">
        <v>64</v>
      </c>
      <c r="AY174">
        <v>1</v>
      </c>
      <c r="AZ174" t="s">
        <v>1</v>
      </c>
      <c r="BA174">
        <v>41.458663000000001</v>
      </c>
      <c r="BB174">
        <v>-81.718695999999895</v>
      </c>
      <c r="BC174">
        <v>2013</v>
      </c>
      <c r="BD174">
        <v>6</v>
      </c>
      <c r="BE174">
        <v>13763</v>
      </c>
      <c r="BF174">
        <v>131</v>
      </c>
      <c r="BG174">
        <v>390351053003</v>
      </c>
      <c r="BH174">
        <v>1840</v>
      </c>
      <c r="BI174">
        <v>172650</v>
      </c>
      <c r="BJ174">
        <v>719</v>
      </c>
      <c r="BK174">
        <v>369</v>
      </c>
      <c r="BL174">
        <v>350</v>
      </c>
      <c r="BM174">
        <v>28.8</v>
      </c>
      <c r="BN174">
        <v>107</v>
      </c>
      <c r="BO174">
        <v>26</v>
      </c>
      <c r="BP174">
        <v>12</v>
      </c>
      <c r="BQ174">
        <v>54</v>
      </c>
      <c r="BR174">
        <v>0</v>
      </c>
      <c r="BS174">
        <v>10</v>
      </c>
      <c r="BT174">
        <v>0</v>
      </c>
      <c r="BU174">
        <v>31</v>
      </c>
      <c r="BV174">
        <v>121</v>
      </c>
      <c r="BW174">
        <v>28</v>
      </c>
      <c r="BX174">
        <v>19</v>
      </c>
      <c r="BY174">
        <v>8</v>
      </c>
      <c r="BZ174">
        <v>85</v>
      </c>
      <c r="CA174">
        <v>43</v>
      </c>
      <c r="CB174">
        <v>86</v>
      </c>
      <c r="CC174">
        <v>10</v>
      </c>
      <c r="CD174">
        <v>25</v>
      </c>
      <c r="CE174">
        <v>0</v>
      </c>
      <c r="CF174">
        <v>0</v>
      </c>
      <c r="CG174">
        <v>27</v>
      </c>
      <c r="CH174">
        <v>17</v>
      </c>
      <c r="CI174">
        <v>10</v>
      </c>
      <c r="CJ174">
        <v>0</v>
      </c>
      <c r="CK174">
        <v>199</v>
      </c>
      <c r="CL174">
        <v>54</v>
      </c>
      <c r="CM174">
        <v>145</v>
      </c>
      <c r="CN174">
        <v>432</v>
      </c>
      <c r="CO174">
        <v>8</v>
      </c>
      <c r="CP174">
        <v>0</v>
      </c>
      <c r="CQ174">
        <v>0</v>
      </c>
      <c r="CR174">
        <v>55</v>
      </c>
      <c r="CS174">
        <v>79</v>
      </c>
      <c r="CT174">
        <v>262</v>
      </c>
      <c r="CU174">
        <v>479</v>
      </c>
      <c r="CV174">
        <v>171</v>
      </c>
      <c r="CW174">
        <v>105</v>
      </c>
      <c r="CX174">
        <v>56</v>
      </c>
      <c r="CY174">
        <v>13</v>
      </c>
      <c r="CZ174">
        <v>113</v>
      </c>
      <c r="DA174">
        <v>11</v>
      </c>
      <c r="DB174">
        <v>10</v>
      </c>
      <c r="DC174">
        <v>0</v>
      </c>
      <c r="DD174">
        <v>0</v>
      </c>
      <c r="DE174">
        <v>0</v>
      </c>
      <c r="DF174">
        <v>25063</v>
      </c>
      <c r="DG174">
        <v>2.36</v>
      </c>
      <c r="DH174">
        <v>67</v>
      </c>
      <c r="DI174">
        <v>431</v>
      </c>
      <c r="DJ174">
        <v>305</v>
      </c>
      <c r="DK174">
        <v>126</v>
      </c>
      <c r="DL174">
        <v>140</v>
      </c>
      <c r="DM174">
        <f t="shared" si="22"/>
        <v>0</v>
      </c>
      <c r="DN174">
        <f t="shared" si="23"/>
        <v>0</v>
      </c>
      <c r="DO174">
        <f t="shared" si="24"/>
        <v>1</v>
      </c>
      <c r="DP174">
        <f t="shared" si="25"/>
        <v>0</v>
      </c>
      <c r="DQ174">
        <f t="shared" si="26"/>
        <v>0</v>
      </c>
      <c r="DR174">
        <f t="shared" si="27"/>
        <v>1</v>
      </c>
      <c r="DS174">
        <f t="shared" si="28"/>
        <v>0</v>
      </c>
      <c r="DT174">
        <f t="shared" si="29"/>
        <v>0</v>
      </c>
      <c r="DU174">
        <f t="shared" si="30"/>
        <v>1</v>
      </c>
      <c r="DV174">
        <f t="shared" si="31"/>
        <v>0</v>
      </c>
      <c r="DW174">
        <f t="shared" si="32"/>
        <v>0</v>
      </c>
    </row>
    <row r="175" spans="1:127" x14ac:dyDescent="0.25">
      <c r="A175">
        <v>20134037141</v>
      </c>
      <c r="B175">
        <v>5854</v>
      </c>
      <c r="C175" t="s">
        <v>154</v>
      </c>
      <c r="D175">
        <v>2.73</v>
      </c>
      <c r="E175">
        <v>20130504</v>
      </c>
      <c r="F175" t="s">
        <v>155</v>
      </c>
      <c r="G175" t="s">
        <v>426</v>
      </c>
      <c r="H175">
        <v>0</v>
      </c>
      <c r="I175" t="s">
        <v>102</v>
      </c>
      <c r="J175">
        <v>15</v>
      </c>
      <c r="K175" t="s">
        <v>41</v>
      </c>
      <c r="L175" t="s">
        <v>69</v>
      </c>
      <c r="M175" t="s">
        <v>11</v>
      </c>
      <c r="N175" t="s">
        <v>43</v>
      </c>
      <c r="O175" t="s">
        <v>71</v>
      </c>
      <c r="P175" t="s">
        <v>45</v>
      </c>
      <c r="Q175" t="s">
        <v>46</v>
      </c>
      <c r="R175" t="s">
        <v>106</v>
      </c>
      <c r="S175" t="s">
        <v>98</v>
      </c>
      <c r="T175" t="s">
        <v>1010</v>
      </c>
      <c r="U175" t="s">
        <v>73</v>
      </c>
      <c r="V175" t="s">
        <v>50</v>
      </c>
      <c r="W175" t="s">
        <v>51</v>
      </c>
      <c r="X175">
        <v>63</v>
      </c>
      <c r="Y175" t="s">
        <v>60</v>
      </c>
      <c r="Z175" t="s">
        <v>239</v>
      </c>
      <c r="AA175" t="s">
        <v>54</v>
      </c>
      <c r="AB175" t="s">
        <v>11</v>
      </c>
      <c r="AC175" t="s">
        <v>75</v>
      </c>
      <c r="AD175" t="s">
        <v>97</v>
      </c>
      <c r="AE175" t="s">
        <v>54</v>
      </c>
      <c r="AF175" t="s">
        <v>48</v>
      </c>
      <c r="AG175" t="s">
        <v>89</v>
      </c>
      <c r="AH175">
        <v>19</v>
      </c>
      <c r="AI175" t="s">
        <v>60</v>
      </c>
      <c r="AJ175" t="s">
        <v>77</v>
      </c>
      <c r="AK175" t="s">
        <v>76</v>
      </c>
      <c r="AL175" t="s">
        <v>54</v>
      </c>
      <c r="AM175" t="s">
        <v>11</v>
      </c>
      <c r="AN175" t="s">
        <v>61</v>
      </c>
      <c r="AO175" t="s">
        <v>62</v>
      </c>
      <c r="AP175" t="s">
        <v>1011</v>
      </c>
      <c r="AQ175" t="s">
        <v>63</v>
      </c>
      <c r="AR175">
        <v>0</v>
      </c>
      <c r="AS175">
        <v>1</v>
      </c>
      <c r="AT175">
        <v>0</v>
      </c>
      <c r="AU175">
        <v>0</v>
      </c>
      <c r="AV175" t="s">
        <v>11</v>
      </c>
      <c r="AW175">
        <v>12</v>
      </c>
      <c r="AX175" t="s">
        <v>64</v>
      </c>
      <c r="AY175">
        <v>1</v>
      </c>
      <c r="AZ175" t="s">
        <v>90</v>
      </c>
      <c r="BA175">
        <v>41.470007000000003</v>
      </c>
      <c r="BB175">
        <v>-81.693832999999898</v>
      </c>
      <c r="BC175">
        <v>2013</v>
      </c>
      <c r="BD175">
        <v>5</v>
      </c>
      <c r="BE175">
        <v>13764</v>
      </c>
      <c r="BF175">
        <v>122</v>
      </c>
      <c r="BG175">
        <v>390351048002</v>
      </c>
      <c r="BH175">
        <v>1832</v>
      </c>
      <c r="BI175">
        <v>181231</v>
      </c>
      <c r="BJ175">
        <v>698</v>
      </c>
      <c r="BK175">
        <v>330</v>
      </c>
      <c r="BL175">
        <v>368</v>
      </c>
      <c r="BM175">
        <v>30.6999999999999</v>
      </c>
      <c r="BN175">
        <v>52</v>
      </c>
      <c r="BO175">
        <v>63</v>
      </c>
      <c r="BP175">
        <v>65</v>
      </c>
      <c r="BQ175">
        <v>35</v>
      </c>
      <c r="BR175">
        <v>59</v>
      </c>
      <c r="BS175">
        <v>0</v>
      </c>
      <c r="BT175">
        <v>0</v>
      </c>
      <c r="BU175">
        <v>17</v>
      </c>
      <c r="BV175">
        <v>45</v>
      </c>
      <c r="BW175">
        <v>45</v>
      </c>
      <c r="BX175">
        <v>78</v>
      </c>
      <c r="BY175">
        <v>20</v>
      </c>
      <c r="BZ175">
        <v>47</v>
      </c>
      <c r="CA175">
        <v>58</v>
      </c>
      <c r="CB175">
        <v>65</v>
      </c>
      <c r="CC175">
        <v>0</v>
      </c>
      <c r="CD175">
        <v>20</v>
      </c>
      <c r="CE175">
        <v>12</v>
      </c>
      <c r="CF175">
        <v>0</v>
      </c>
      <c r="CG175">
        <v>5</v>
      </c>
      <c r="CH175">
        <v>12</v>
      </c>
      <c r="CI175">
        <v>0</v>
      </c>
      <c r="CJ175">
        <v>0</v>
      </c>
      <c r="CK175">
        <v>215</v>
      </c>
      <c r="CL175">
        <v>29</v>
      </c>
      <c r="CM175">
        <v>249</v>
      </c>
      <c r="CN175">
        <v>259</v>
      </c>
      <c r="CO175">
        <v>0</v>
      </c>
      <c r="CP175">
        <v>0</v>
      </c>
      <c r="CQ175">
        <v>0</v>
      </c>
      <c r="CR175">
        <v>166</v>
      </c>
      <c r="CS175">
        <v>24</v>
      </c>
      <c r="CT175">
        <v>273</v>
      </c>
      <c r="CU175">
        <v>407</v>
      </c>
      <c r="CV175">
        <v>157</v>
      </c>
      <c r="CW175">
        <v>84</v>
      </c>
      <c r="CX175">
        <v>37</v>
      </c>
      <c r="CY175">
        <v>37</v>
      </c>
      <c r="CZ175">
        <v>44</v>
      </c>
      <c r="DA175">
        <v>23</v>
      </c>
      <c r="DB175">
        <v>11</v>
      </c>
      <c r="DC175">
        <v>11</v>
      </c>
      <c r="DD175">
        <v>0</v>
      </c>
      <c r="DE175">
        <v>3</v>
      </c>
      <c r="DF175">
        <v>19904</v>
      </c>
      <c r="DG175">
        <v>2.74</v>
      </c>
      <c r="DH175">
        <v>84</v>
      </c>
      <c r="DI175">
        <v>314</v>
      </c>
      <c r="DJ175">
        <v>255</v>
      </c>
      <c r="DK175">
        <v>59</v>
      </c>
      <c r="DL175">
        <v>67</v>
      </c>
      <c r="DM175">
        <f t="shared" si="22"/>
        <v>0</v>
      </c>
      <c r="DN175">
        <f t="shared" si="23"/>
        <v>0</v>
      </c>
      <c r="DO175">
        <f t="shared" si="24"/>
        <v>1</v>
      </c>
      <c r="DP175">
        <f t="shared" si="25"/>
        <v>0</v>
      </c>
      <c r="DQ175">
        <f t="shared" si="26"/>
        <v>0</v>
      </c>
      <c r="DR175">
        <f t="shared" si="27"/>
        <v>1</v>
      </c>
      <c r="DS175">
        <f t="shared" si="28"/>
        <v>0</v>
      </c>
      <c r="DT175">
        <f t="shared" si="29"/>
        <v>0</v>
      </c>
      <c r="DU175">
        <f t="shared" si="30"/>
        <v>1</v>
      </c>
      <c r="DV175">
        <f t="shared" si="31"/>
        <v>0</v>
      </c>
      <c r="DW175">
        <f t="shared" si="32"/>
        <v>0</v>
      </c>
    </row>
    <row r="176" spans="1:127" x14ac:dyDescent="0.25">
      <c r="A176">
        <v>20134041315</v>
      </c>
      <c r="B176">
        <v>8196</v>
      </c>
      <c r="C176" t="s">
        <v>99</v>
      </c>
      <c r="D176">
        <v>17.59</v>
      </c>
      <c r="E176">
        <v>20130724</v>
      </c>
      <c r="F176" t="s">
        <v>100</v>
      </c>
      <c r="G176" t="s">
        <v>206</v>
      </c>
      <c r="H176">
        <v>0</v>
      </c>
      <c r="I176" t="s">
        <v>82</v>
      </c>
      <c r="J176">
        <v>14</v>
      </c>
      <c r="K176" t="s">
        <v>41</v>
      </c>
      <c r="L176" t="s">
        <v>69</v>
      </c>
      <c r="M176" t="s">
        <v>11</v>
      </c>
      <c r="N176" t="s">
        <v>43</v>
      </c>
      <c r="O176" t="s">
        <v>71</v>
      </c>
      <c r="P176" t="s">
        <v>45</v>
      </c>
      <c r="Q176" t="s">
        <v>94</v>
      </c>
      <c r="R176" t="s">
        <v>95</v>
      </c>
      <c r="S176" t="s">
        <v>96</v>
      </c>
      <c r="T176" t="s">
        <v>1012</v>
      </c>
      <c r="U176" t="s">
        <v>89</v>
      </c>
      <c r="V176" t="s">
        <v>50</v>
      </c>
      <c r="W176" t="s">
        <v>76</v>
      </c>
      <c r="X176">
        <v>30</v>
      </c>
      <c r="Y176" t="s">
        <v>60</v>
      </c>
      <c r="Z176" t="s">
        <v>74</v>
      </c>
      <c r="AA176" t="s">
        <v>54</v>
      </c>
      <c r="AB176" t="s">
        <v>11</v>
      </c>
      <c r="AC176" t="s">
        <v>86</v>
      </c>
      <c r="AD176" t="s">
        <v>56</v>
      </c>
      <c r="AE176" t="s">
        <v>54</v>
      </c>
      <c r="AF176" t="s">
        <v>98</v>
      </c>
      <c r="AG176" t="s">
        <v>73</v>
      </c>
      <c r="AH176">
        <v>47</v>
      </c>
      <c r="AI176" t="s">
        <v>60</v>
      </c>
      <c r="AJ176" t="s">
        <v>51</v>
      </c>
      <c r="AK176" t="s">
        <v>50</v>
      </c>
      <c r="AL176" t="s">
        <v>54</v>
      </c>
      <c r="AM176" t="s">
        <v>11</v>
      </c>
      <c r="AN176" t="s">
        <v>61</v>
      </c>
      <c r="AO176" t="s">
        <v>62</v>
      </c>
      <c r="AP176" t="s">
        <v>1013</v>
      </c>
      <c r="AQ176" t="s">
        <v>63</v>
      </c>
      <c r="AR176">
        <v>0</v>
      </c>
      <c r="AS176">
        <v>1</v>
      </c>
      <c r="AT176">
        <v>0</v>
      </c>
      <c r="AU176">
        <v>0</v>
      </c>
      <c r="AV176" t="s">
        <v>11</v>
      </c>
      <c r="AW176">
        <v>12</v>
      </c>
      <c r="AX176" t="s">
        <v>64</v>
      </c>
      <c r="AY176">
        <v>1</v>
      </c>
      <c r="AZ176" t="s">
        <v>1</v>
      </c>
      <c r="BA176">
        <v>41.486671000000001</v>
      </c>
      <c r="BB176">
        <v>-81.705341000000004</v>
      </c>
      <c r="BC176">
        <v>2013</v>
      </c>
      <c r="BD176">
        <v>7</v>
      </c>
      <c r="BE176">
        <v>13926</v>
      </c>
      <c r="BF176">
        <v>99</v>
      </c>
      <c r="BG176">
        <v>390351036024</v>
      </c>
      <c r="BH176">
        <v>1785</v>
      </c>
      <c r="BI176">
        <v>402431</v>
      </c>
      <c r="BJ176">
        <v>810</v>
      </c>
      <c r="BK176">
        <v>516</v>
      </c>
      <c r="BL176">
        <v>294</v>
      </c>
      <c r="BM176">
        <v>55.299999999999898</v>
      </c>
      <c r="BN176">
        <v>12</v>
      </c>
      <c r="BO176">
        <v>6</v>
      </c>
      <c r="BP176">
        <v>6</v>
      </c>
      <c r="BQ176">
        <v>4</v>
      </c>
      <c r="BR176">
        <v>22</v>
      </c>
      <c r="BS176">
        <v>0</v>
      </c>
      <c r="BT176">
        <v>4</v>
      </c>
      <c r="BU176">
        <v>0</v>
      </c>
      <c r="BV176">
        <v>31</v>
      </c>
      <c r="BW176">
        <v>2</v>
      </c>
      <c r="BX176">
        <v>13</v>
      </c>
      <c r="BY176">
        <v>15</v>
      </c>
      <c r="BZ176">
        <v>98</v>
      </c>
      <c r="CA176">
        <v>175</v>
      </c>
      <c r="CB176">
        <v>291</v>
      </c>
      <c r="CC176">
        <v>23</v>
      </c>
      <c r="CD176">
        <v>12</v>
      </c>
      <c r="CE176">
        <v>72</v>
      </c>
      <c r="CF176">
        <v>24</v>
      </c>
      <c r="CG176">
        <v>0</v>
      </c>
      <c r="CH176">
        <v>0</v>
      </c>
      <c r="CI176">
        <v>0</v>
      </c>
      <c r="CJ176">
        <v>0</v>
      </c>
      <c r="CK176">
        <v>28</v>
      </c>
      <c r="CL176">
        <v>96</v>
      </c>
      <c r="CM176">
        <v>484</v>
      </c>
      <c r="CN176">
        <v>276</v>
      </c>
      <c r="CO176">
        <v>18</v>
      </c>
      <c r="CP176">
        <v>0</v>
      </c>
      <c r="CQ176">
        <v>0</v>
      </c>
      <c r="CR176">
        <v>0</v>
      </c>
      <c r="CS176">
        <v>32</v>
      </c>
      <c r="CT176">
        <v>0</v>
      </c>
      <c r="CU176">
        <v>756</v>
      </c>
      <c r="CV176">
        <v>273</v>
      </c>
      <c r="CW176">
        <v>196</v>
      </c>
      <c r="CX176">
        <v>20</v>
      </c>
      <c r="CY176">
        <v>36</v>
      </c>
      <c r="CZ176">
        <v>91</v>
      </c>
      <c r="DA176">
        <v>55</v>
      </c>
      <c r="DB176">
        <v>67</v>
      </c>
      <c r="DC176">
        <v>0</v>
      </c>
      <c r="DD176">
        <v>18</v>
      </c>
      <c r="DE176">
        <v>0</v>
      </c>
      <c r="DF176">
        <v>8804</v>
      </c>
      <c r="DG176">
        <v>1.24</v>
      </c>
      <c r="DH176">
        <v>566</v>
      </c>
      <c r="DI176">
        <v>793</v>
      </c>
      <c r="DJ176">
        <v>653</v>
      </c>
      <c r="DK176">
        <v>140</v>
      </c>
      <c r="DL176">
        <v>17</v>
      </c>
      <c r="DM176">
        <f t="shared" si="22"/>
        <v>0</v>
      </c>
      <c r="DN176">
        <f t="shared" si="23"/>
        <v>0</v>
      </c>
      <c r="DO176">
        <f t="shared" si="24"/>
        <v>1</v>
      </c>
      <c r="DP176">
        <f t="shared" si="25"/>
        <v>0</v>
      </c>
      <c r="DQ176">
        <f t="shared" si="26"/>
        <v>0</v>
      </c>
      <c r="DR176">
        <f t="shared" si="27"/>
        <v>1</v>
      </c>
      <c r="DS176">
        <f t="shared" si="28"/>
        <v>0</v>
      </c>
      <c r="DT176">
        <f t="shared" si="29"/>
        <v>0</v>
      </c>
      <c r="DU176">
        <f t="shared" si="30"/>
        <v>1</v>
      </c>
      <c r="DV176">
        <f t="shared" si="31"/>
        <v>0</v>
      </c>
      <c r="DW176">
        <f t="shared" si="32"/>
        <v>0</v>
      </c>
    </row>
    <row r="177" spans="1:127" x14ac:dyDescent="0.25">
      <c r="A177">
        <v>20134043234</v>
      </c>
      <c r="B177">
        <v>7178</v>
      </c>
      <c r="C177" t="s">
        <v>193</v>
      </c>
      <c r="D177">
        <v>4.04</v>
      </c>
      <c r="E177">
        <v>20130630</v>
      </c>
      <c r="F177" t="s">
        <v>194</v>
      </c>
      <c r="G177">
        <v>85</v>
      </c>
      <c r="H177">
        <v>0</v>
      </c>
      <c r="I177" t="s">
        <v>161</v>
      </c>
      <c r="J177">
        <v>3</v>
      </c>
      <c r="K177" t="s">
        <v>68</v>
      </c>
      <c r="L177" t="s">
        <v>69</v>
      </c>
      <c r="M177" t="s">
        <v>11</v>
      </c>
      <c r="N177" t="s">
        <v>43</v>
      </c>
      <c r="O177" t="s">
        <v>71</v>
      </c>
      <c r="P177" t="s">
        <v>45</v>
      </c>
      <c r="Q177" t="s">
        <v>72</v>
      </c>
      <c r="R177" t="s">
        <v>47</v>
      </c>
      <c r="S177" t="s">
        <v>47</v>
      </c>
      <c r="T177" t="s">
        <v>1014</v>
      </c>
      <c r="U177" t="s">
        <v>89</v>
      </c>
      <c r="V177" t="s">
        <v>76</v>
      </c>
      <c r="W177" t="s">
        <v>77</v>
      </c>
      <c r="X177">
        <v>25</v>
      </c>
      <c r="Y177" t="s">
        <v>60</v>
      </c>
      <c r="Z177" t="s">
        <v>74</v>
      </c>
      <c r="AA177" t="s">
        <v>54</v>
      </c>
      <c r="AB177" t="s">
        <v>11</v>
      </c>
      <c r="AC177" t="s">
        <v>75</v>
      </c>
      <c r="AD177" t="s">
        <v>56</v>
      </c>
      <c r="AE177" t="s">
        <v>54</v>
      </c>
      <c r="AF177" t="s">
        <v>98</v>
      </c>
      <c r="AG177" t="s">
        <v>73</v>
      </c>
      <c r="AH177">
        <v>0</v>
      </c>
      <c r="AI177" t="s">
        <v>11</v>
      </c>
      <c r="AJ177" t="s">
        <v>76</v>
      </c>
      <c r="AK177" t="s">
        <v>77</v>
      </c>
      <c r="AL177" t="s">
        <v>54</v>
      </c>
      <c r="AM177" t="s">
        <v>11</v>
      </c>
      <c r="AN177" t="s">
        <v>192</v>
      </c>
      <c r="AO177" t="s">
        <v>62</v>
      </c>
      <c r="AP177" t="s">
        <v>1015</v>
      </c>
      <c r="AQ177" t="s">
        <v>63</v>
      </c>
      <c r="AR177">
        <v>0</v>
      </c>
      <c r="AS177">
        <v>0</v>
      </c>
      <c r="AT177">
        <v>0</v>
      </c>
      <c r="AU177">
        <v>1</v>
      </c>
      <c r="AV177" t="s">
        <v>174</v>
      </c>
      <c r="AW177">
        <v>12</v>
      </c>
      <c r="AX177" t="s">
        <v>64</v>
      </c>
      <c r="AY177">
        <v>1</v>
      </c>
      <c r="AZ177" t="s">
        <v>1</v>
      </c>
      <c r="BA177">
        <v>41.477156000000001</v>
      </c>
      <c r="BB177">
        <v>-81.743089999999896</v>
      </c>
      <c r="BC177">
        <v>2013</v>
      </c>
      <c r="BD177">
        <v>6</v>
      </c>
      <c r="BE177">
        <v>14034</v>
      </c>
      <c r="BF177">
        <v>71</v>
      </c>
      <c r="BG177">
        <v>390351018001</v>
      </c>
      <c r="BH177">
        <v>1693</v>
      </c>
      <c r="BI177">
        <v>314708</v>
      </c>
      <c r="BJ177">
        <v>991</v>
      </c>
      <c r="BK177">
        <v>511</v>
      </c>
      <c r="BL177">
        <v>480</v>
      </c>
      <c r="BM177">
        <v>52.299999999999898</v>
      </c>
      <c r="BN177">
        <v>33</v>
      </c>
      <c r="BO177">
        <v>27</v>
      </c>
      <c r="BP177">
        <v>22</v>
      </c>
      <c r="BQ177">
        <v>0</v>
      </c>
      <c r="BR177">
        <v>31</v>
      </c>
      <c r="BS177">
        <v>11</v>
      </c>
      <c r="BT177">
        <v>15</v>
      </c>
      <c r="BU177">
        <v>28</v>
      </c>
      <c r="BV177">
        <v>23</v>
      </c>
      <c r="BW177">
        <v>38</v>
      </c>
      <c r="BX177">
        <v>65</v>
      </c>
      <c r="BY177">
        <v>73</v>
      </c>
      <c r="BZ177">
        <v>95</v>
      </c>
      <c r="CA177">
        <v>67</v>
      </c>
      <c r="CB177">
        <v>145</v>
      </c>
      <c r="CC177">
        <v>38</v>
      </c>
      <c r="CD177">
        <v>40</v>
      </c>
      <c r="CE177">
        <v>17</v>
      </c>
      <c r="CF177">
        <v>20</v>
      </c>
      <c r="CG177">
        <v>64</v>
      </c>
      <c r="CH177">
        <v>13</v>
      </c>
      <c r="CI177">
        <v>40</v>
      </c>
      <c r="CJ177">
        <v>86</v>
      </c>
      <c r="CK177">
        <v>82</v>
      </c>
      <c r="CL177">
        <v>240</v>
      </c>
      <c r="CM177">
        <v>314</v>
      </c>
      <c r="CN177">
        <v>566</v>
      </c>
      <c r="CO177">
        <v>0</v>
      </c>
      <c r="CP177">
        <v>7</v>
      </c>
      <c r="CQ177">
        <v>0</v>
      </c>
      <c r="CR177">
        <v>52</v>
      </c>
      <c r="CS177">
        <v>52</v>
      </c>
      <c r="CT177">
        <v>189</v>
      </c>
      <c r="CU177">
        <v>824</v>
      </c>
      <c r="CV177">
        <v>307</v>
      </c>
      <c r="CW177">
        <v>183</v>
      </c>
      <c r="CX177">
        <v>15</v>
      </c>
      <c r="CY177">
        <v>26</v>
      </c>
      <c r="CZ177">
        <v>143</v>
      </c>
      <c r="DA177">
        <v>56</v>
      </c>
      <c r="DB177">
        <v>58</v>
      </c>
      <c r="DC177">
        <v>30</v>
      </c>
      <c r="DD177">
        <v>6</v>
      </c>
      <c r="DE177">
        <v>0</v>
      </c>
      <c r="DF177">
        <v>18472</v>
      </c>
      <c r="DG177">
        <v>2.98</v>
      </c>
      <c r="DH177">
        <v>165</v>
      </c>
      <c r="DI177">
        <v>522</v>
      </c>
      <c r="DJ177">
        <v>333</v>
      </c>
      <c r="DK177">
        <v>189</v>
      </c>
      <c r="DL177">
        <v>99</v>
      </c>
      <c r="DM177">
        <f t="shared" si="22"/>
        <v>0</v>
      </c>
      <c r="DN177">
        <f t="shared" si="23"/>
        <v>0</v>
      </c>
      <c r="DO177">
        <f t="shared" si="24"/>
        <v>1</v>
      </c>
      <c r="DP177">
        <f t="shared" si="25"/>
        <v>0</v>
      </c>
      <c r="DQ177">
        <f t="shared" si="26"/>
        <v>0</v>
      </c>
      <c r="DR177">
        <f t="shared" si="27"/>
        <v>1</v>
      </c>
      <c r="DS177">
        <f t="shared" si="28"/>
        <v>0</v>
      </c>
      <c r="DT177">
        <f t="shared" si="29"/>
        <v>0</v>
      </c>
      <c r="DU177">
        <f t="shared" si="30"/>
        <v>1</v>
      </c>
      <c r="DV177">
        <f t="shared" si="31"/>
        <v>0</v>
      </c>
      <c r="DW177">
        <f t="shared" si="32"/>
        <v>0</v>
      </c>
    </row>
    <row r="178" spans="1:127" x14ac:dyDescent="0.25">
      <c r="A178">
        <v>20134043715</v>
      </c>
      <c r="B178">
        <v>7450</v>
      </c>
      <c r="C178" t="s">
        <v>219</v>
      </c>
      <c r="D178">
        <v>99.989999999999895</v>
      </c>
      <c r="E178">
        <v>20130706</v>
      </c>
      <c r="F178">
        <v>49</v>
      </c>
      <c r="G178" t="s">
        <v>1006</v>
      </c>
      <c r="H178">
        <v>0</v>
      </c>
      <c r="I178" t="s">
        <v>102</v>
      </c>
      <c r="J178">
        <v>21</v>
      </c>
      <c r="K178" t="s">
        <v>68</v>
      </c>
      <c r="L178" t="s">
        <v>69</v>
      </c>
      <c r="M178" t="s">
        <v>11</v>
      </c>
      <c r="N178" t="s">
        <v>70</v>
      </c>
      <c r="O178" t="s">
        <v>121</v>
      </c>
      <c r="P178" t="s">
        <v>104</v>
      </c>
      <c r="Q178" t="s">
        <v>94</v>
      </c>
      <c r="R178" t="s">
        <v>47</v>
      </c>
      <c r="S178" t="s">
        <v>47</v>
      </c>
      <c r="T178" t="s">
        <v>1016</v>
      </c>
      <c r="U178" t="s">
        <v>110</v>
      </c>
      <c r="V178" t="s">
        <v>47</v>
      </c>
      <c r="W178" t="s">
        <v>47</v>
      </c>
      <c r="X178" t="s">
        <v>11</v>
      </c>
      <c r="Y178" t="s">
        <v>11</v>
      </c>
      <c r="Z178" t="s">
        <v>74</v>
      </c>
      <c r="AA178">
        <v>0</v>
      </c>
      <c r="AB178" t="s">
        <v>11</v>
      </c>
      <c r="AC178" t="s">
        <v>75</v>
      </c>
      <c r="AD178" t="s">
        <v>97</v>
      </c>
      <c r="AE178" t="s">
        <v>57</v>
      </c>
      <c r="AF178" t="s">
        <v>98</v>
      </c>
      <c r="AG178" t="s">
        <v>73</v>
      </c>
      <c r="AH178">
        <v>54</v>
      </c>
      <c r="AI178" t="s">
        <v>52</v>
      </c>
      <c r="AJ178" t="s">
        <v>77</v>
      </c>
      <c r="AK178" t="s">
        <v>76</v>
      </c>
      <c r="AL178" t="s">
        <v>54</v>
      </c>
      <c r="AM178" t="s">
        <v>11</v>
      </c>
      <c r="AN178" t="s">
        <v>61</v>
      </c>
      <c r="AO178" t="s">
        <v>62</v>
      </c>
      <c r="AP178" t="s">
        <v>1017</v>
      </c>
      <c r="AQ178" t="s">
        <v>63</v>
      </c>
      <c r="AR178">
        <v>0</v>
      </c>
      <c r="AS178">
        <v>0</v>
      </c>
      <c r="AT178">
        <v>0</v>
      </c>
      <c r="AU178">
        <v>0</v>
      </c>
      <c r="AV178" t="s">
        <v>11</v>
      </c>
      <c r="AW178">
        <v>12</v>
      </c>
      <c r="AX178" t="s">
        <v>64</v>
      </c>
      <c r="AY178">
        <v>1</v>
      </c>
      <c r="AZ178" t="s">
        <v>1</v>
      </c>
      <c r="BA178">
        <v>41.459429</v>
      </c>
      <c r="BB178">
        <v>-81.720487000000006</v>
      </c>
      <c r="BC178">
        <v>2013</v>
      </c>
      <c r="BD178">
        <v>7</v>
      </c>
      <c r="BE178">
        <v>14071</v>
      </c>
      <c r="BF178">
        <v>131</v>
      </c>
      <c r="BG178">
        <v>390351053003</v>
      </c>
      <c r="BH178">
        <v>1840</v>
      </c>
      <c r="BI178">
        <v>172650</v>
      </c>
      <c r="BJ178">
        <v>719</v>
      </c>
      <c r="BK178">
        <v>369</v>
      </c>
      <c r="BL178">
        <v>350</v>
      </c>
      <c r="BM178">
        <v>28.8</v>
      </c>
      <c r="BN178">
        <v>107</v>
      </c>
      <c r="BO178">
        <v>26</v>
      </c>
      <c r="BP178">
        <v>12</v>
      </c>
      <c r="BQ178">
        <v>54</v>
      </c>
      <c r="BR178">
        <v>0</v>
      </c>
      <c r="BS178">
        <v>10</v>
      </c>
      <c r="BT178">
        <v>0</v>
      </c>
      <c r="BU178">
        <v>31</v>
      </c>
      <c r="BV178">
        <v>121</v>
      </c>
      <c r="BW178">
        <v>28</v>
      </c>
      <c r="BX178">
        <v>19</v>
      </c>
      <c r="BY178">
        <v>8</v>
      </c>
      <c r="BZ178">
        <v>85</v>
      </c>
      <c r="CA178">
        <v>43</v>
      </c>
      <c r="CB178">
        <v>86</v>
      </c>
      <c r="CC178">
        <v>10</v>
      </c>
      <c r="CD178">
        <v>25</v>
      </c>
      <c r="CE178">
        <v>0</v>
      </c>
      <c r="CF178">
        <v>0</v>
      </c>
      <c r="CG178">
        <v>27</v>
      </c>
      <c r="CH178">
        <v>17</v>
      </c>
      <c r="CI178">
        <v>10</v>
      </c>
      <c r="CJ178">
        <v>0</v>
      </c>
      <c r="CK178">
        <v>199</v>
      </c>
      <c r="CL178">
        <v>54</v>
      </c>
      <c r="CM178">
        <v>145</v>
      </c>
      <c r="CN178">
        <v>432</v>
      </c>
      <c r="CO178">
        <v>8</v>
      </c>
      <c r="CP178">
        <v>0</v>
      </c>
      <c r="CQ178">
        <v>0</v>
      </c>
      <c r="CR178">
        <v>55</v>
      </c>
      <c r="CS178">
        <v>79</v>
      </c>
      <c r="CT178">
        <v>262</v>
      </c>
      <c r="CU178">
        <v>479</v>
      </c>
      <c r="CV178">
        <v>171</v>
      </c>
      <c r="CW178">
        <v>105</v>
      </c>
      <c r="CX178">
        <v>56</v>
      </c>
      <c r="CY178">
        <v>13</v>
      </c>
      <c r="CZ178">
        <v>113</v>
      </c>
      <c r="DA178">
        <v>11</v>
      </c>
      <c r="DB178">
        <v>10</v>
      </c>
      <c r="DC178">
        <v>0</v>
      </c>
      <c r="DD178">
        <v>0</v>
      </c>
      <c r="DE178">
        <v>0</v>
      </c>
      <c r="DF178">
        <v>25063</v>
      </c>
      <c r="DG178">
        <v>2.36</v>
      </c>
      <c r="DH178">
        <v>67</v>
      </c>
      <c r="DI178">
        <v>431</v>
      </c>
      <c r="DJ178">
        <v>305</v>
      </c>
      <c r="DK178">
        <v>126</v>
      </c>
      <c r="DL178">
        <v>140</v>
      </c>
      <c r="DM178">
        <f t="shared" si="22"/>
        <v>0</v>
      </c>
      <c r="DN178">
        <f t="shared" si="23"/>
        <v>0</v>
      </c>
      <c r="DO178">
        <f t="shared" si="24"/>
        <v>1</v>
      </c>
      <c r="DP178">
        <f t="shared" si="25"/>
        <v>0</v>
      </c>
      <c r="DQ178">
        <f t="shared" si="26"/>
        <v>0</v>
      </c>
      <c r="DR178">
        <f t="shared" si="27"/>
        <v>1</v>
      </c>
      <c r="DS178">
        <f t="shared" si="28"/>
        <v>0</v>
      </c>
      <c r="DT178">
        <f t="shared" si="29"/>
        <v>0</v>
      </c>
      <c r="DU178">
        <f t="shared" si="30"/>
        <v>1</v>
      </c>
      <c r="DV178">
        <f t="shared" si="31"/>
        <v>0</v>
      </c>
      <c r="DW178">
        <f t="shared" si="32"/>
        <v>0</v>
      </c>
    </row>
    <row r="179" spans="1:127" x14ac:dyDescent="0.25">
      <c r="A179">
        <v>20134043890</v>
      </c>
      <c r="B179">
        <v>9663</v>
      </c>
      <c r="C179" t="s">
        <v>154</v>
      </c>
      <c r="D179">
        <v>2.02</v>
      </c>
      <c r="E179">
        <v>20130830</v>
      </c>
      <c r="F179" t="s">
        <v>155</v>
      </c>
      <c r="G179" t="s">
        <v>202</v>
      </c>
      <c r="H179">
        <v>0</v>
      </c>
      <c r="I179" t="s">
        <v>125</v>
      </c>
      <c r="J179">
        <v>16</v>
      </c>
      <c r="K179" t="s">
        <v>41</v>
      </c>
      <c r="L179" t="s">
        <v>69</v>
      </c>
      <c r="M179" t="s">
        <v>11</v>
      </c>
      <c r="N179" t="s">
        <v>43</v>
      </c>
      <c r="O179" t="s">
        <v>71</v>
      </c>
      <c r="P179" t="s">
        <v>45</v>
      </c>
      <c r="Q179" t="s">
        <v>46</v>
      </c>
      <c r="R179" t="s">
        <v>47</v>
      </c>
      <c r="S179" t="s">
        <v>47</v>
      </c>
      <c r="T179" t="s">
        <v>1018</v>
      </c>
      <c r="U179" t="s">
        <v>110</v>
      </c>
      <c r="V179" t="s">
        <v>47</v>
      </c>
      <c r="W179" t="s">
        <v>47</v>
      </c>
      <c r="X179" t="s">
        <v>11</v>
      </c>
      <c r="Y179" t="s">
        <v>11</v>
      </c>
      <c r="Z179" t="s">
        <v>85</v>
      </c>
      <c r="AA179">
        <v>0</v>
      </c>
      <c r="AB179" t="s">
        <v>11</v>
      </c>
      <c r="AC179" t="s">
        <v>75</v>
      </c>
      <c r="AD179" t="s">
        <v>56</v>
      </c>
      <c r="AE179" t="s">
        <v>57</v>
      </c>
      <c r="AF179" t="s">
        <v>122</v>
      </c>
      <c r="AG179" t="s">
        <v>73</v>
      </c>
      <c r="AH179">
        <v>12</v>
      </c>
      <c r="AI179" t="s">
        <v>60</v>
      </c>
      <c r="AJ179" t="s">
        <v>51</v>
      </c>
      <c r="AK179" t="s">
        <v>50</v>
      </c>
      <c r="AL179" t="s">
        <v>54</v>
      </c>
      <c r="AM179" t="s">
        <v>11</v>
      </c>
      <c r="AN179" t="s">
        <v>61</v>
      </c>
      <c r="AO179" t="s">
        <v>62</v>
      </c>
      <c r="AP179" t="s">
        <v>1019</v>
      </c>
      <c r="AQ179" t="s">
        <v>63</v>
      </c>
      <c r="AR179">
        <v>0</v>
      </c>
      <c r="AS179">
        <v>0</v>
      </c>
      <c r="AT179">
        <v>1</v>
      </c>
      <c r="AU179">
        <v>0</v>
      </c>
      <c r="AV179" t="s">
        <v>11</v>
      </c>
      <c r="AW179">
        <v>12</v>
      </c>
      <c r="AX179" t="s">
        <v>64</v>
      </c>
      <c r="AY179">
        <v>1</v>
      </c>
      <c r="AZ179" t="s">
        <v>1</v>
      </c>
      <c r="BA179">
        <v>41.469780999999898</v>
      </c>
      <c r="BB179">
        <v>-81.707516999999896</v>
      </c>
      <c r="BC179">
        <v>2013</v>
      </c>
      <c r="BD179">
        <v>8</v>
      </c>
      <c r="BE179">
        <v>14076</v>
      </c>
      <c r="BF179">
        <v>92</v>
      </c>
      <c r="BG179">
        <v>390351029001</v>
      </c>
      <c r="BH179">
        <v>1817</v>
      </c>
      <c r="BI179">
        <v>273125</v>
      </c>
      <c r="BJ179">
        <v>759</v>
      </c>
      <c r="BK179">
        <v>429</v>
      </c>
      <c r="BL179">
        <v>330</v>
      </c>
      <c r="BM179">
        <v>36.200000000000003</v>
      </c>
      <c r="BN179">
        <v>49</v>
      </c>
      <c r="BO179">
        <v>84</v>
      </c>
      <c r="BP179">
        <v>16</v>
      </c>
      <c r="BQ179">
        <v>45</v>
      </c>
      <c r="BR179">
        <v>14</v>
      </c>
      <c r="BS179">
        <v>9</v>
      </c>
      <c r="BT179">
        <v>9</v>
      </c>
      <c r="BU179">
        <v>18</v>
      </c>
      <c r="BV179">
        <v>83</v>
      </c>
      <c r="BW179">
        <v>36</v>
      </c>
      <c r="BX179">
        <v>62</v>
      </c>
      <c r="BY179">
        <v>66</v>
      </c>
      <c r="BZ179">
        <v>39</v>
      </c>
      <c r="CA179">
        <v>86</v>
      </c>
      <c r="CB179">
        <v>23</v>
      </c>
      <c r="CC179">
        <v>0</v>
      </c>
      <c r="CD179">
        <v>29</v>
      </c>
      <c r="CE179">
        <v>0</v>
      </c>
      <c r="CF179">
        <v>8</v>
      </c>
      <c r="CG179">
        <v>26</v>
      </c>
      <c r="CH179">
        <v>23</v>
      </c>
      <c r="CI179">
        <v>18</v>
      </c>
      <c r="CJ179">
        <v>16</v>
      </c>
      <c r="CK179">
        <v>194</v>
      </c>
      <c r="CL179">
        <v>91</v>
      </c>
      <c r="CM179">
        <v>119</v>
      </c>
      <c r="CN179">
        <v>489</v>
      </c>
      <c r="CO179">
        <v>0</v>
      </c>
      <c r="CP179">
        <v>49</v>
      </c>
      <c r="CQ179">
        <v>0</v>
      </c>
      <c r="CR179">
        <v>0</v>
      </c>
      <c r="CS179">
        <v>102</v>
      </c>
      <c r="CT179">
        <v>277</v>
      </c>
      <c r="CU179">
        <v>515</v>
      </c>
      <c r="CV179">
        <v>205</v>
      </c>
      <c r="CW179">
        <v>147</v>
      </c>
      <c r="CX179">
        <v>16</v>
      </c>
      <c r="CY179">
        <v>52</v>
      </c>
      <c r="CZ179">
        <v>59</v>
      </c>
      <c r="DA179">
        <v>14</v>
      </c>
      <c r="DB179">
        <v>18</v>
      </c>
      <c r="DC179">
        <v>4</v>
      </c>
      <c r="DD179">
        <v>0</v>
      </c>
      <c r="DE179">
        <v>0</v>
      </c>
      <c r="DF179">
        <v>25550</v>
      </c>
      <c r="DG179">
        <v>2.48</v>
      </c>
      <c r="DH179">
        <v>86</v>
      </c>
      <c r="DI179">
        <v>372</v>
      </c>
      <c r="DJ179">
        <v>306</v>
      </c>
      <c r="DK179">
        <v>66</v>
      </c>
      <c r="DL179">
        <v>81</v>
      </c>
      <c r="DM179">
        <f t="shared" si="22"/>
        <v>0</v>
      </c>
      <c r="DN179">
        <f t="shared" si="23"/>
        <v>0</v>
      </c>
      <c r="DO179">
        <f t="shared" si="24"/>
        <v>1</v>
      </c>
      <c r="DP179">
        <f t="shared" si="25"/>
        <v>0</v>
      </c>
      <c r="DQ179">
        <f t="shared" si="26"/>
        <v>0</v>
      </c>
      <c r="DR179">
        <f t="shared" si="27"/>
        <v>1</v>
      </c>
      <c r="DS179">
        <f t="shared" si="28"/>
        <v>0</v>
      </c>
      <c r="DT179">
        <f t="shared" si="29"/>
        <v>0</v>
      </c>
      <c r="DU179">
        <f t="shared" si="30"/>
        <v>1</v>
      </c>
      <c r="DV179">
        <f t="shared" si="31"/>
        <v>0</v>
      </c>
      <c r="DW179">
        <f t="shared" si="32"/>
        <v>0</v>
      </c>
    </row>
    <row r="180" spans="1:127" x14ac:dyDescent="0.25">
      <c r="A180">
        <v>20134044683</v>
      </c>
      <c r="B180">
        <v>7933</v>
      </c>
      <c r="C180" t="s">
        <v>107</v>
      </c>
      <c r="D180">
        <v>14.65</v>
      </c>
      <c r="E180">
        <v>20130716</v>
      </c>
      <c r="F180" t="s">
        <v>108</v>
      </c>
      <c r="G180" t="s">
        <v>233</v>
      </c>
      <c r="H180">
        <v>0</v>
      </c>
      <c r="I180" t="s">
        <v>115</v>
      </c>
      <c r="J180">
        <v>7</v>
      </c>
      <c r="K180" t="s">
        <v>41</v>
      </c>
      <c r="L180" t="s">
        <v>69</v>
      </c>
      <c r="M180" t="s">
        <v>11</v>
      </c>
      <c r="N180" t="s">
        <v>43</v>
      </c>
      <c r="O180" t="s">
        <v>71</v>
      </c>
      <c r="P180" t="s">
        <v>45</v>
      </c>
      <c r="Q180" t="s">
        <v>72</v>
      </c>
      <c r="R180" t="s">
        <v>54</v>
      </c>
      <c r="S180" t="s">
        <v>98</v>
      </c>
      <c r="T180" t="s">
        <v>1020</v>
      </c>
      <c r="U180" t="s">
        <v>73</v>
      </c>
      <c r="V180" t="s">
        <v>76</v>
      </c>
      <c r="W180" t="s">
        <v>77</v>
      </c>
      <c r="X180">
        <v>47</v>
      </c>
      <c r="Y180" t="s">
        <v>52</v>
      </c>
      <c r="Z180" t="s">
        <v>74</v>
      </c>
      <c r="AA180" t="s">
        <v>54</v>
      </c>
      <c r="AB180" t="s">
        <v>11</v>
      </c>
      <c r="AC180" t="s">
        <v>86</v>
      </c>
      <c r="AD180" t="s">
        <v>56</v>
      </c>
      <c r="AE180" t="s">
        <v>95</v>
      </c>
      <c r="AF180" t="s">
        <v>48</v>
      </c>
      <c r="AG180" t="s">
        <v>123</v>
      </c>
      <c r="AH180">
        <v>68</v>
      </c>
      <c r="AI180" t="s">
        <v>60</v>
      </c>
      <c r="AJ180" t="s">
        <v>76</v>
      </c>
      <c r="AK180" t="s">
        <v>77</v>
      </c>
      <c r="AL180" t="s">
        <v>54</v>
      </c>
      <c r="AM180" t="s">
        <v>11</v>
      </c>
      <c r="AN180" t="s">
        <v>61</v>
      </c>
      <c r="AO180" t="s">
        <v>62</v>
      </c>
      <c r="AP180" t="s">
        <v>1021</v>
      </c>
      <c r="AQ180" t="s">
        <v>63</v>
      </c>
      <c r="AR180">
        <v>0</v>
      </c>
      <c r="AS180">
        <v>0</v>
      </c>
      <c r="AT180">
        <v>1</v>
      </c>
      <c r="AU180">
        <v>0</v>
      </c>
      <c r="AV180" t="s">
        <v>11</v>
      </c>
      <c r="AW180">
        <v>12</v>
      </c>
      <c r="AX180" t="s">
        <v>64</v>
      </c>
      <c r="AY180">
        <v>1</v>
      </c>
      <c r="AZ180" t="s">
        <v>1</v>
      </c>
      <c r="BA180">
        <v>41.4927899999999</v>
      </c>
      <c r="BB180">
        <v>-81.704892999999899</v>
      </c>
      <c r="BC180">
        <v>2013</v>
      </c>
      <c r="BD180">
        <v>7</v>
      </c>
      <c r="BE180">
        <v>14163</v>
      </c>
      <c r="BF180">
        <v>99</v>
      </c>
      <c r="BG180">
        <v>390351036024</v>
      </c>
      <c r="BH180">
        <v>1785</v>
      </c>
      <c r="BI180">
        <v>402431</v>
      </c>
      <c r="BJ180">
        <v>810</v>
      </c>
      <c r="BK180">
        <v>516</v>
      </c>
      <c r="BL180">
        <v>294</v>
      </c>
      <c r="BM180">
        <v>55.299999999999898</v>
      </c>
      <c r="BN180">
        <v>12</v>
      </c>
      <c r="BO180">
        <v>6</v>
      </c>
      <c r="BP180">
        <v>6</v>
      </c>
      <c r="BQ180">
        <v>4</v>
      </c>
      <c r="BR180">
        <v>22</v>
      </c>
      <c r="BS180">
        <v>0</v>
      </c>
      <c r="BT180">
        <v>4</v>
      </c>
      <c r="BU180">
        <v>0</v>
      </c>
      <c r="BV180">
        <v>31</v>
      </c>
      <c r="BW180">
        <v>2</v>
      </c>
      <c r="BX180">
        <v>13</v>
      </c>
      <c r="BY180">
        <v>15</v>
      </c>
      <c r="BZ180">
        <v>98</v>
      </c>
      <c r="CA180">
        <v>175</v>
      </c>
      <c r="CB180">
        <v>291</v>
      </c>
      <c r="CC180">
        <v>23</v>
      </c>
      <c r="CD180">
        <v>12</v>
      </c>
      <c r="CE180">
        <v>72</v>
      </c>
      <c r="CF180">
        <v>24</v>
      </c>
      <c r="CG180">
        <v>0</v>
      </c>
      <c r="CH180">
        <v>0</v>
      </c>
      <c r="CI180">
        <v>0</v>
      </c>
      <c r="CJ180">
        <v>0</v>
      </c>
      <c r="CK180">
        <v>28</v>
      </c>
      <c r="CL180">
        <v>96</v>
      </c>
      <c r="CM180">
        <v>484</v>
      </c>
      <c r="CN180">
        <v>276</v>
      </c>
      <c r="CO180">
        <v>18</v>
      </c>
      <c r="CP180">
        <v>0</v>
      </c>
      <c r="CQ180">
        <v>0</v>
      </c>
      <c r="CR180">
        <v>0</v>
      </c>
      <c r="CS180">
        <v>32</v>
      </c>
      <c r="CT180">
        <v>0</v>
      </c>
      <c r="CU180">
        <v>756</v>
      </c>
      <c r="CV180">
        <v>273</v>
      </c>
      <c r="CW180">
        <v>196</v>
      </c>
      <c r="CX180">
        <v>20</v>
      </c>
      <c r="CY180">
        <v>36</v>
      </c>
      <c r="CZ180">
        <v>91</v>
      </c>
      <c r="DA180">
        <v>55</v>
      </c>
      <c r="DB180">
        <v>67</v>
      </c>
      <c r="DC180">
        <v>0</v>
      </c>
      <c r="DD180">
        <v>18</v>
      </c>
      <c r="DE180">
        <v>0</v>
      </c>
      <c r="DF180">
        <v>8804</v>
      </c>
      <c r="DG180">
        <v>1.24</v>
      </c>
      <c r="DH180">
        <v>566</v>
      </c>
      <c r="DI180">
        <v>793</v>
      </c>
      <c r="DJ180">
        <v>653</v>
      </c>
      <c r="DK180">
        <v>140</v>
      </c>
      <c r="DL180">
        <v>17</v>
      </c>
      <c r="DM180">
        <f t="shared" si="22"/>
        <v>0</v>
      </c>
      <c r="DN180">
        <f t="shared" si="23"/>
        <v>0</v>
      </c>
      <c r="DO180">
        <f t="shared" si="24"/>
        <v>1</v>
      </c>
      <c r="DP180">
        <f t="shared" si="25"/>
        <v>0</v>
      </c>
      <c r="DQ180">
        <f t="shared" si="26"/>
        <v>0</v>
      </c>
      <c r="DR180">
        <f t="shared" si="27"/>
        <v>1</v>
      </c>
      <c r="DS180">
        <f t="shared" si="28"/>
        <v>0</v>
      </c>
      <c r="DT180">
        <f t="shared" si="29"/>
        <v>0</v>
      </c>
      <c r="DU180">
        <f t="shared" si="30"/>
        <v>1</v>
      </c>
      <c r="DV180">
        <f t="shared" si="31"/>
        <v>0</v>
      </c>
      <c r="DW180">
        <f t="shared" si="32"/>
        <v>0</v>
      </c>
    </row>
    <row r="181" spans="1:127" x14ac:dyDescent="0.25">
      <c r="A181">
        <v>20134050572</v>
      </c>
      <c r="B181">
        <v>9600</v>
      </c>
      <c r="C181" t="s">
        <v>127</v>
      </c>
      <c r="D181">
        <v>15.59</v>
      </c>
      <c r="E181">
        <v>20130824</v>
      </c>
      <c r="F181" t="s">
        <v>128</v>
      </c>
      <c r="G181" t="s">
        <v>223</v>
      </c>
      <c r="H181">
        <v>0</v>
      </c>
      <c r="I181" t="s">
        <v>102</v>
      </c>
      <c r="J181">
        <v>20</v>
      </c>
      <c r="K181" t="s">
        <v>199</v>
      </c>
      <c r="L181" t="s">
        <v>69</v>
      </c>
      <c r="M181" t="s">
        <v>11</v>
      </c>
      <c r="N181" t="s">
        <v>43</v>
      </c>
      <c r="O181" t="s">
        <v>156</v>
      </c>
      <c r="P181" t="s">
        <v>157</v>
      </c>
      <c r="Q181" t="s">
        <v>47</v>
      </c>
      <c r="R181" t="s">
        <v>47</v>
      </c>
      <c r="S181" t="s">
        <v>47</v>
      </c>
      <c r="T181" t="s">
        <v>1022</v>
      </c>
      <c r="U181" t="s">
        <v>110</v>
      </c>
      <c r="V181" t="s">
        <v>47</v>
      </c>
      <c r="W181" t="s">
        <v>47</v>
      </c>
      <c r="X181" t="s">
        <v>11</v>
      </c>
      <c r="Y181" t="s">
        <v>11</v>
      </c>
      <c r="Z181" t="s">
        <v>74</v>
      </c>
      <c r="AA181">
        <v>0</v>
      </c>
      <c r="AB181" t="s">
        <v>11</v>
      </c>
      <c r="AC181" t="s">
        <v>75</v>
      </c>
      <c r="AD181" t="s">
        <v>56</v>
      </c>
      <c r="AE181" t="s">
        <v>57</v>
      </c>
      <c r="AF181" t="s">
        <v>122</v>
      </c>
      <c r="AG181" t="s">
        <v>73</v>
      </c>
      <c r="AH181">
        <v>14</v>
      </c>
      <c r="AI181" t="s">
        <v>60</v>
      </c>
      <c r="AJ181" t="s">
        <v>51</v>
      </c>
      <c r="AK181" t="s">
        <v>50</v>
      </c>
      <c r="AL181">
        <v>0</v>
      </c>
      <c r="AM181" t="s">
        <v>11</v>
      </c>
      <c r="AN181" t="s">
        <v>61</v>
      </c>
      <c r="AO181" t="s">
        <v>62</v>
      </c>
      <c r="AP181" t="s">
        <v>1023</v>
      </c>
      <c r="AQ181" t="s">
        <v>63</v>
      </c>
      <c r="AR181">
        <v>0</v>
      </c>
      <c r="AS181">
        <v>0</v>
      </c>
      <c r="AT181">
        <v>1</v>
      </c>
      <c r="AU181">
        <v>0</v>
      </c>
      <c r="AV181" t="s">
        <v>11</v>
      </c>
      <c r="AW181">
        <v>12</v>
      </c>
      <c r="AX181" t="s">
        <v>64</v>
      </c>
      <c r="AY181">
        <v>1</v>
      </c>
      <c r="AZ181" t="s">
        <v>1</v>
      </c>
      <c r="BA181">
        <v>41.483370999999899</v>
      </c>
      <c r="BB181">
        <v>-81.705162999999899</v>
      </c>
      <c r="BC181">
        <v>2013</v>
      </c>
      <c r="BD181">
        <v>8</v>
      </c>
      <c r="BE181">
        <v>14243</v>
      </c>
      <c r="BF181">
        <v>103</v>
      </c>
      <c r="BG181">
        <v>390351036022</v>
      </c>
      <c r="BH181">
        <v>1784</v>
      </c>
      <c r="BI181">
        <v>245771</v>
      </c>
      <c r="BJ181">
        <v>593</v>
      </c>
      <c r="BK181">
        <v>281</v>
      </c>
      <c r="BL181">
        <v>312</v>
      </c>
      <c r="BM181">
        <v>36.399999999999899</v>
      </c>
      <c r="BN181">
        <v>7</v>
      </c>
      <c r="BO181">
        <v>0</v>
      </c>
      <c r="BP181">
        <v>10</v>
      </c>
      <c r="BQ181">
        <v>33</v>
      </c>
      <c r="BR181">
        <v>12</v>
      </c>
      <c r="BS181">
        <v>0</v>
      </c>
      <c r="BT181">
        <v>20</v>
      </c>
      <c r="BU181">
        <v>26</v>
      </c>
      <c r="BV181">
        <v>59</v>
      </c>
      <c r="BW181">
        <v>108</v>
      </c>
      <c r="BX181">
        <v>54</v>
      </c>
      <c r="BY181">
        <v>62</v>
      </c>
      <c r="BZ181">
        <v>68</v>
      </c>
      <c r="CA181">
        <v>39</v>
      </c>
      <c r="CB181">
        <v>44</v>
      </c>
      <c r="CC181">
        <v>7</v>
      </c>
      <c r="CD181">
        <v>20</v>
      </c>
      <c r="CE181">
        <v>0</v>
      </c>
      <c r="CF181">
        <v>0</v>
      </c>
      <c r="CG181">
        <v>9</v>
      </c>
      <c r="CH181">
        <v>10</v>
      </c>
      <c r="CI181">
        <v>0</v>
      </c>
      <c r="CJ181">
        <v>5</v>
      </c>
      <c r="CK181">
        <v>50</v>
      </c>
      <c r="CL181">
        <v>24</v>
      </c>
      <c r="CM181">
        <v>104</v>
      </c>
      <c r="CN181">
        <v>415</v>
      </c>
      <c r="CO181">
        <v>0</v>
      </c>
      <c r="CP181">
        <v>41</v>
      </c>
      <c r="CQ181">
        <v>0</v>
      </c>
      <c r="CR181">
        <v>22</v>
      </c>
      <c r="CS181">
        <v>11</v>
      </c>
      <c r="CT181">
        <v>54</v>
      </c>
      <c r="CU181">
        <v>485</v>
      </c>
      <c r="CV181">
        <v>42</v>
      </c>
      <c r="CW181">
        <v>62</v>
      </c>
      <c r="CX181">
        <v>0</v>
      </c>
      <c r="CY181">
        <v>23</v>
      </c>
      <c r="CZ181">
        <v>58</v>
      </c>
      <c r="DA181">
        <v>0</v>
      </c>
      <c r="DB181">
        <v>182</v>
      </c>
      <c r="DC181">
        <v>70</v>
      </c>
      <c r="DD181">
        <v>37</v>
      </c>
      <c r="DE181">
        <v>11</v>
      </c>
      <c r="DF181">
        <v>65833</v>
      </c>
      <c r="DG181">
        <v>1.73</v>
      </c>
      <c r="DH181">
        <v>28</v>
      </c>
      <c r="DI181">
        <v>446</v>
      </c>
      <c r="DJ181">
        <v>342</v>
      </c>
      <c r="DK181">
        <v>104</v>
      </c>
      <c r="DL181">
        <v>168</v>
      </c>
      <c r="DM181">
        <f t="shared" si="22"/>
        <v>0</v>
      </c>
      <c r="DN181">
        <f t="shared" si="23"/>
        <v>0</v>
      </c>
      <c r="DO181">
        <f t="shared" si="24"/>
        <v>1</v>
      </c>
      <c r="DP181">
        <f t="shared" si="25"/>
        <v>0</v>
      </c>
      <c r="DQ181">
        <f t="shared" si="26"/>
        <v>0</v>
      </c>
      <c r="DR181">
        <f t="shared" si="27"/>
        <v>1</v>
      </c>
      <c r="DS181">
        <f t="shared" si="28"/>
        <v>0</v>
      </c>
      <c r="DT181">
        <f t="shared" si="29"/>
        <v>0</v>
      </c>
      <c r="DU181">
        <f t="shared" si="30"/>
        <v>1</v>
      </c>
      <c r="DV181">
        <f t="shared" si="31"/>
        <v>0</v>
      </c>
      <c r="DW181">
        <f t="shared" si="32"/>
        <v>0</v>
      </c>
    </row>
    <row r="182" spans="1:127" x14ac:dyDescent="0.25">
      <c r="A182">
        <v>20134052308</v>
      </c>
      <c r="B182">
        <v>10085</v>
      </c>
      <c r="C182" t="s">
        <v>443</v>
      </c>
      <c r="D182">
        <v>0.01</v>
      </c>
      <c r="E182">
        <v>20130903</v>
      </c>
      <c r="F182" t="s">
        <v>253</v>
      </c>
      <c r="G182" t="s">
        <v>1024</v>
      </c>
      <c r="H182">
        <v>0</v>
      </c>
      <c r="I182" t="s">
        <v>115</v>
      </c>
      <c r="J182">
        <v>10</v>
      </c>
      <c r="K182" t="s">
        <v>41</v>
      </c>
      <c r="L182" t="s">
        <v>69</v>
      </c>
      <c r="M182" t="s">
        <v>11</v>
      </c>
      <c r="N182" t="s">
        <v>70</v>
      </c>
      <c r="O182" t="s">
        <v>44</v>
      </c>
      <c r="P182" t="s">
        <v>45</v>
      </c>
      <c r="Q182" t="s">
        <v>46</v>
      </c>
      <c r="R182" t="s">
        <v>54</v>
      </c>
      <c r="S182" t="s">
        <v>88</v>
      </c>
      <c r="T182" t="s">
        <v>1025</v>
      </c>
      <c r="U182" t="s">
        <v>129</v>
      </c>
      <c r="V182" t="s">
        <v>77</v>
      </c>
      <c r="W182" t="s">
        <v>51</v>
      </c>
      <c r="X182">
        <v>28</v>
      </c>
      <c r="Y182" t="s">
        <v>60</v>
      </c>
      <c r="Z182" t="s">
        <v>85</v>
      </c>
      <c r="AA182" t="s">
        <v>54</v>
      </c>
      <c r="AB182" t="s">
        <v>11</v>
      </c>
      <c r="AC182" t="s">
        <v>86</v>
      </c>
      <c r="AD182" t="s">
        <v>56</v>
      </c>
      <c r="AE182" t="s">
        <v>209</v>
      </c>
      <c r="AF182" t="s">
        <v>98</v>
      </c>
      <c r="AG182" t="s">
        <v>73</v>
      </c>
      <c r="AH182">
        <v>21</v>
      </c>
      <c r="AI182" t="s">
        <v>52</v>
      </c>
      <c r="AJ182" t="s">
        <v>77</v>
      </c>
      <c r="AK182" t="s">
        <v>76</v>
      </c>
      <c r="AL182" t="s">
        <v>54</v>
      </c>
      <c r="AM182" t="s">
        <v>11</v>
      </c>
      <c r="AN182" t="s">
        <v>61</v>
      </c>
      <c r="AO182" t="s">
        <v>62</v>
      </c>
      <c r="AP182" t="s">
        <v>1026</v>
      </c>
      <c r="AQ182" t="s">
        <v>63</v>
      </c>
      <c r="AR182">
        <v>0</v>
      </c>
      <c r="AS182">
        <v>0</v>
      </c>
      <c r="AT182">
        <v>0</v>
      </c>
      <c r="AU182">
        <v>0</v>
      </c>
      <c r="AV182" t="s">
        <v>11</v>
      </c>
      <c r="AW182">
        <v>12</v>
      </c>
      <c r="AX182" t="s">
        <v>64</v>
      </c>
      <c r="AY182">
        <v>1</v>
      </c>
      <c r="AZ182" t="s">
        <v>1</v>
      </c>
      <c r="BA182">
        <v>41.500801000000003</v>
      </c>
      <c r="BB182">
        <v>-81.682979000000003</v>
      </c>
      <c r="BC182">
        <v>2013</v>
      </c>
      <c r="BD182">
        <v>9</v>
      </c>
      <c r="BE182">
        <v>14321</v>
      </c>
      <c r="BF182">
        <v>164</v>
      </c>
      <c r="BG182">
        <v>390351078022</v>
      </c>
      <c r="BH182">
        <v>9</v>
      </c>
      <c r="BI182">
        <v>1113073</v>
      </c>
      <c r="BJ182">
        <v>2971</v>
      </c>
      <c r="BK182">
        <v>1548</v>
      </c>
      <c r="BL182">
        <v>1423</v>
      </c>
      <c r="BM182">
        <v>27.5</v>
      </c>
      <c r="BN182">
        <v>113</v>
      </c>
      <c r="BO182">
        <v>52</v>
      </c>
      <c r="BP182">
        <v>60</v>
      </c>
      <c r="BQ182">
        <v>142</v>
      </c>
      <c r="BR182">
        <v>224</v>
      </c>
      <c r="BS182">
        <v>138</v>
      </c>
      <c r="BT182">
        <v>50</v>
      </c>
      <c r="BU182">
        <v>325</v>
      </c>
      <c r="BV182">
        <v>653</v>
      </c>
      <c r="BW182">
        <v>284</v>
      </c>
      <c r="BX182">
        <v>131</v>
      </c>
      <c r="BY182">
        <v>48</v>
      </c>
      <c r="BZ182">
        <v>83</v>
      </c>
      <c r="CA182">
        <v>198</v>
      </c>
      <c r="CB182">
        <v>100</v>
      </c>
      <c r="CC182">
        <v>55</v>
      </c>
      <c r="CD182">
        <v>104</v>
      </c>
      <c r="CE182">
        <v>51</v>
      </c>
      <c r="CF182">
        <v>66</v>
      </c>
      <c r="CG182">
        <v>8</v>
      </c>
      <c r="CH182">
        <v>40</v>
      </c>
      <c r="CI182">
        <v>15</v>
      </c>
      <c r="CJ182">
        <v>31</v>
      </c>
      <c r="CK182">
        <v>367</v>
      </c>
      <c r="CL182">
        <v>211</v>
      </c>
      <c r="CM182">
        <v>1067</v>
      </c>
      <c r="CN182">
        <v>1220</v>
      </c>
      <c r="CO182">
        <v>8</v>
      </c>
      <c r="CP182">
        <v>561</v>
      </c>
      <c r="CQ182">
        <v>0</v>
      </c>
      <c r="CR182">
        <v>78</v>
      </c>
      <c r="CS182">
        <v>37</v>
      </c>
      <c r="CT182">
        <v>89</v>
      </c>
      <c r="CU182">
        <v>1867</v>
      </c>
      <c r="CV182">
        <v>288</v>
      </c>
      <c r="CW182">
        <v>213</v>
      </c>
      <c r="CX182">
        <v>33</v>
      </c>
      <c r="CY182">
        <v>80</v>
      </c>
      <c r="CZ182">
        <v>207</v>
      </c>
      <c r="DA182">
        <v>105</v>
      </c>
      <c r="DB182">
        <v>362</v>
      </c>
      <c r="DC182">
        <v>276</v>
      </c>
      <c r="DD182">
        <v>268</v>
      </c>
      <c r="DE182">
        <v>35</v>
      </c>
      <c r="DF182">
        <v>22898</v>
      </c>
      <c r="DG182">
        <v>1.84</v>
      </c>
      <c r="DH182">
        <v>694</v>
      </c>
      <c r="DI182">
        <v>2044</v>
      </c>
      <c r="DJ182">
        <v>1616</v>
      </c>
      <c r="DK182">
        <v>428</v>
      </c>
      <c r="DL182">
        <v>0</v>
      </c>
      <c r="DM182">
        <f t="shared" si="22"/>
        <v>0</v>
      </c>
      <c r="DN182">
        <f t="shared" si="23"/>
        <v>0</v>
      </c>
      <c r="DO182">
        <f t="shared" si="24"/>
        <v>1</v>
      </c>
      <c r="DP182">
        <f t="shared" si="25"/>
        <v>0</v>
      </c>
      <c r="DQ182">
        <f t="shared" si="26"/>
        <v>0</v>
      </c>
      <c r="DR182">
        <f t="shared" si="27"/>
        <v>1</v>
      </c>
      <c r="DS182">
        <f t="shared" si="28"/>
        <v>0</v>
      </c>
      <c r="DT182">
        <f t="shared" si="29"/>
        <v>0</v>
      </c>
      <c r="DU182">
        <f t="shared" si="30"/>
        <v>1</v>
      </c>
      <c r="DV182">
        <f t="shared" si="31"/>
        <v>0</v>
      </c>
      <c r="DW182">
        <f t="shared" si="32"/>
        <v>0</v>
      </c>
    </row>
    <row r="183" spans="1:127" x14ac:dyDescent="0.25">
      <c r="A183">
        <v>20134052980</v>
      </c>
      <c r="B183">
        <v>10064</v>
      </c>
      <c r="C183" t="s">
        <v>219</v>
      </c>
      <c r="D183">
        <v>99.989999999999895</v>
      </c>
      <c r="E183">
        <v>20130908</v>
      </c>
      <c r="F183">
        <v>46</v>
      </c>
      <c r="G183">
        <v>3462</v>
      </c>
      <c r="H183">
        <v>0</v>
      </c>
      <c r="I183" t="s">
        <v>161</v>
      </c>
      <c r="J183">
        <v>19</v>
      </c>
      <c r="K183" t="s">
        <v>41</v>
      </c>
      <c r="L183" t="s">
        <v>69</v>
      </c>
      <c r="M183" t="s">
        <v>11</v>
      </c>
      <c r="N183" t="s">
        <v>43</v>
      </c>
      <c r="O183" t="s">
        <v>71</v>
      </c>
      <c r="P183" t="s">
        <v>45</v>
      </c>
      <c r="Q183" t="s">
        <v>72</v>
      </c>
      <c r="R183" t="s">
        <v>54</v>
      </c>
      <c r="S183" t="s">
        <v>48</v>
      </c>
      <c r="T183" t="s">
        <v>1027</v>
      </c>
      <c r="U183" t="s">
        <v>49</v>
      </c>
      <c r="V183" t="s">
        <v>50</v>
      </c>
      <c r="W183" t="s">
        <v>47</v>
      </c>
      <c r="X183">
        <v>42</v>
      </c>
      <c r="Y183" t="s">
        <v>52</v>
      </c>
      <c r="Z183" t="s">
        <v>74</v>
      </c>
      <c r="AA183" t="s">
        <v>54</v>
      </c>
      <c r="AB183" t="s">
        <v>11</v>
      </c>
      <c r="AC183" t="s">
        <v>86</v>
      </c>
      <c r="AD183" t="s">
        <v>56</v>
      </c>
      <c r="AE183" t="s">
        <v>119</v>
      </c>
      <c r="AF183" t="s">
        <v>122</v>
      </c>
      <c r="AG183" t="s">
        <v>73</v>
      </c>
      <c r="AH183">
        <v>12</v>
      </c>
      <c r="AI183" t="s">
        <v>60</v>
      </c>
      <c r="AJ183" t="s">
        <v>76</v>
      </c>
      <c r="AK183" t="s">
        <v>77</v>
      </c>
      <c r="AL183" t="s">
        <v>54</v>
      </c>
      <c r="AM183" t="s">
        <v>11</v>
      </c>
      <c r="AN183" t="s">
        <v>61</v>
      </c>
      <c r="AO183" t="s">
        <v>62</v>
      </c>
      <c r="AP183" t="s">
        <v>1028</v>
      </c>
      <c r="AQ183" t="s">
        <v>63</v>
      </c>
      <c r="AR183">
        <v>0</v>
      </c>
      <c r="AS183">
        <v>0</v>
      </c>
      <c r="AT183">
        <v>0</v>
      </c>
      <c r="AU183">
        <v>1</v>
      </c>
      <c r="AV183" t="s">
        <v>11</v>
      </c>
      <c r="AW183">
        <v>12</v>
      </c>
      <c r="AX183" t="s">
        <v>64</v>
      </c>
      <c r="AY183">
        <v>1</v>
      </c>
      <c r="AZ183" t="s">
        <v>1</v>
      </c>
      <c r="BA183">
        <v>41.460121000000001</v>
      </c>
      <c r="BB183">
        <v>-81.718604999999897</v>
      </c>
      <c r="BC183">
        <v>2013</v>
      </c>
      <c r="BD183">
        <v>9</v>
      </c>
      <c r="BE183">
        <v>14366</v>
      </c>
      <c r="BF183">
        <v>132</v>
      </c>
      <c r="BG183">
        <v>390351053004</v>
      </c>
      <c r="BH183">
        <v>1779</v>
      </c>
      <c r="BI183">
        <v>139608</v>
      </c>
      <c r="BJ183">
        <v>1142</v>
      </c>
      <c r="BK183">
        <v>574</v>
      </c>
      <c r="BL183">
        <v>568</v>
      </c>
      <c r="BM183">
        <v>34.5</v>
      </c>
      <c r="BN183">
        <v>103</v>
      </c>
      <c r="BO183">
        <v>52</v>
      </c>
      <c r="BP183">
        <v>70</v>
      </c>
      <c r="BQ183">
        <v>45</v>
      </c>
      <c r="BR183">
        <v>19</v>
      </c>
      <c r="BS183">
        <v>28</v>
      </c>
      <c r="BT183">
        <v>9</v>
      </c>
      <c r="BU183">
        <v>0</v>
      </c>
      <c r="BV183">
        <v>121</v>
      </c>
      <c r="BW183">
        <v>137</v>
      </c>
      <c r="BX183">
        <v>102</v>
      </c>
      <c r="BY183">
        <v>114</v>
      </c>
      <c r="BZ183">
        <v>111</v>
      </c>
      <c r="CA183">
        <v>76</v>
      </c>
      <c r="CB183">
        <v>17</v>
      </c>
      <c r="CC183">
        <v>9</v>
      </c>
      <c r="CD183">
        <v>49</v>
      </c>
      <c r="CE183">
        <v>9</v>
      </c>
      <c r="CF183">
        <v>0</v>
      </c>
      <c r="CG183">
        <v>19</v>
      </c>
      <c r="CH183">
        <v>5</v>
      </c>
      <c r="CI183">
        <v>12</v>
      </c>
      <c r="CJ183">
        <v>35</v>
      </c>
      <c r="CK183">
        <v>270</v>
      </c>
      <c r="CL183">
        <v>80</v>
      </c>
      <c r="CM183">
        <v>229</v>
      </c>
      <c r="CN183">
        <v>728</v>
      </c>
      <c r="CO183">
        <v>0</v>
      </c>
      <c r="CP183">
        <v>0</v>
      </c>
      <c r="CQ183">
        <v>0</v>
      </c>
      <c r="CR183">
        <v>137</v>
      </c>
      <c r="CS183">
        <v>48</v>
      </c>
      <c r="CT183">
        <v>497</v>
      </c>
      <c r="CU183">
        <v>816</v>
      </c>
      <c r="CV183">
        <v>360</v>
      </c>
      <c r="CW183">
        <v>118</v>
      </c>
      <c r="CX183">
        <v>141</v>
      </c>
      <c r="CY183">
        <v>63</v>
      </c>
      <c r="CZ183">
        <v>113</v>
      </c>
      <c r="DA183">
        <v>21</v>
      </c>
      <c r="DB183">
        <v>0</v>
      </c>
      <c r="DC183">
        <v>0</v>
      </c>
      <c r="DD183">
        <v>0</v>
      </c>
      <c r="DE183">
        <v>0</v>
      </c>
      <c r="DF183">
        <v>28427</v>
      </c>
      <c r="DG183">
        <v>3.54</v>
      </c>
      <c r="DH183">
        <v>55</v>
      </c>
      <c r="DI183">
        <v>405</v>
      </c>
      <c r="DJ183">
        <v>323</v>
      </c>
      <c r="DK183">
        <v>82</v>
      </c>
      <c r="DL183">
        <v>87</v>
      </c>
      <c r="DM183">
        <f t="shared" si="22"/>
        <v>0</v>
      </c>
      <c r="DN183">
        <f t="shared" si="23"/>
        <v>0</v>
      </c>
      <c r="DO183">
        <f t="shared" si="24"/>
        <v>1</v>
      </c>
      <c r="DP183">
        <f t="shared" si="25"/>
        <v>0</v>
      </c>
      <c r="DQ183">
        <f t="shared" si="26"/>
        <v>0</v>
      </c>
      <c r="DR183">
        <f t="shared" si="27"/>
        <v>1</v>
      </c>
      <c r="DS183">
        <f t="shared" si="28"/>
        <v>0</v>
      </c>
      <c r="DT183">
        <f t="shared" si="29"/>
        <v>0</v>
      </c>
      <c r="DU183">
        <f t="shared" si="30"/>
        <v>1</v>
      </c>
      <c r="DV183">
        <f t="shared" si="31"/>
        <v>0</v>
      </c>
      <c r="DW183">
        <f t="shared" si="32"/>
        <v>0</v>
      </c>
    </row>
    <row r="184" spans="1:127" x14ac:dyDescent="0.25">
      <c r="A184">
        <v>20134056983</v>
      </c>
      <c r="B184">
        <v>10930</v>
      </c>
      <c r="C184" t="s">
        <v>65</v>
      </c>
      <c r="D184">
        <v>5.58</v>
      </c>
      <c r="E184">
        <v>20131001</v>
      </c>
      <c r="F184" t="s">
        <v>66</v>
      </c>
      <c r="G184">
        <v>7542</v>
      </c>
      <c r="H184">
        <v>0</v>
      </c>
      <c r="I184" t="s">
        <v>115</v>
      </c>
      <c r="J184">
        <v>14</v>
      </c>
      <c r="K184" t="s">
        <v>41</v>
      </c>
      <c r="L184" t="s">
        <v>69</v>
      </c>
      <c r="M184" t="s">
        <v>11</v>
      </c>
      <c r="N184" t="s">
        <v>43</v>
      </c>
      <c r="O184" t="s">
        <v>71</v>
      </c>
      <c r="P184" t="s">
        <v>45</v>
      </c>
      <c r="Q184" t="s">
        <v>72</v>
      </c>
      <c r="R184" t="s">
        <v>57</v>
      </c>
      <c r="S184" t="s">
        <v>122</v>
      </c>
      <c r="T184" t="s">
        <v>1029</v>
      </c>
      <c r="U184" t="s">
        <v>73</v>
      </c>
      <c r="V184" t="s">
        <v>77</v>
      </c>
      <c r="W184" t="s">
        <v>76</v>
      </c>
      <c r="X184">
        <v>29</v>
      </c>
      <c r="Y184" t="s">
        <v>60</v>
      </c>
      <c r="Z184" t="s">
        <v>74</v>
      </c>
      <c r="AA184" t="s">
        <v>54</v>
      </c>
      <c r="AB184" t="s">
        <v>11</v>
      </c>
      <c r="AC184" t="s">
        <v>86</v>
      </c>
      <c r="AD184" t="s">
        <v>56</v>
      </c>
      <c r="AE184" t="s">
        <v>47</v>
      </c>
      <c r="AF184" t="s">
        <v>218</v>
      </c>
      <c r="AG184" t="s">
        <v>123</v>
      </c>
      <c r="AH184">
        <v>0</v>
      </c>
      <c r="AI184" t="s">
        <v>60</v>
      </c>
      <c r="AJ184" t="s">
        <v>77</v>
      </c>
      <c r="AK184" t="s">
        <v>76</v>
      </c>
      <c r="AL184">
        <v>0</v>
      </c>
      <c r="AM184" t="s">
        <v>11</v>
      </c>
      <c r="AN184" t="s">
        <v>61</v>
      </c>
      <c r="AO184" t="s">
        <v>62</v>
      </c>
      <c r="AP184" t="s">
        <v>1030</v>
      </c>
      <c r="AQ184" t="s">
        <v>130</v>
      </c>
      <c r="AR184">
        <v>0</v>
      </c>
      <c r="AS184">
        <v>0</v>
      </c>
      <c r="AT184">
        <v>1</v>
      </c>
      <c r="AU184">
        <v>0</v>
      </c>
      <c r="AV184" t="s">
        <v>11</v>
      </c>
      <c r="AW184">
        <v>12</v>
      </c>
      <c r="AX184" t="s">
        <v>64</v>
      </c>
      <c r="AY184">
        <v>1</v>
      </c>
      <c r="AZ184" t="s">
        <v>1</v>
      </c>
      <c r="BA184">
        <v>41.482204000000003</v>
      </c>
      <c r="BB184">
        <v>-81.737405999999893</v>
      </c>
      <c r="BC184">
        <v>2013</v>
      </c>
      <c r="BD184">
        <v>10</v>
      </c>
      <c r="BE184">
        <v>14793</v>
      </c>
      <c r="BF184">
        <v>1104</v>
      </c>
      <c r="BG184">
        <v>390351012002</v>
      </c>
      <c r="BH184">
        <v>1960</v>
      </c>
      <c r="BI184">
        <v>348274</v>
      </c>
      <c r="BJ184">
        <v>1405</v>
      </c>
      <c r="BK184">
        <v>740</v>
      </c>
      <c r="BL184">
        <v>665</v>
      </c>
      <c r="BM184">
        <v>35.200000000000003</v>
      </c>
      <c r="BN184">
        <v>26</v>
      </c>
      <c r="BO184">
        <v>45</v>
      </c>
      <c r="BP184">
        <v>56</v>
      </c>
      <c r="BQ184">
        <v>104</v>
      </c>
      <c r="BR184">
        <v>143</v>
      </c>
      <c r="BS184">
        <v>32</v>
      </c>
      <c r="BT184">
        <v>0</v>
      </c>
      <c r="BU184">
        <v>26</v>
      </c>
      <c r="BV184">
        <v>175</v>
      </c>
      <c r="BW184">
        <v>92</v>
      </c>
      <c r="BX184">
        <v>98</v>
      </c>
      <c r="BY184">
        <v>113</v>
      </c>
      <c r="BZ184">
        <v>87</v>
      </c>
      <c r="CA184">
        <v>87</v>
      </c>
      <c r="CB184">
        <v>102</v>
      </c>
      <c r="CC184">
        <v>30</v>
      </c>
      <c r="CD184">
        <v>7</v>
      </c>
      <c r="CE184">
        <v>0</v>
      </c>
      <c r="CF184">
        <v>8</v>
      </c>
      <c r="CG184">
        <v>34</v>
      </c>
      <c r="CH184">
        <v>46</v>
      </c>
      <c r="CI184">
        <v>34</v>
      </c>
      <c r="CJ184">
        <v>60</v>
      </c>
      <c r="CK184">
        <v>231</v>
      </c>
      <c r="CL184">
        <v>182</v>
      </c>
      <c r="CM184">
        <v>469</v>
      </c>
      <c r="CN184">
        <v>800</v>
      </c>
      <c r="CO184">
        <v>53</v>
      </c>
      <c r="CP184">
        <v>51</v>
      </c>
      <c r="CQ184">
        <v>0</v>
      </c>
      <c r="CR184">
        <v>17</v>
      </c>
      <c r="CS184">
        <v>15</v>
      </c>
      <c r="CT184">
        <v>211</v>
      </c>
      <c r="CU184">
        <v>973</v>
      </c>
      <c r="CV184">
        <v>222</v>
      </c>
      <c r="CW184">
        <v>248</v>
      </c>
      <c r="CX184">
        <v>16</v>
      </c>
      <c r="CY184">
        <v>37</v>
      </c>
      <c r="CZ184">
        <v>203</v>
      </c>
      <c r="DA184">
        <v>47</v>
      </c>
      <c r="DB184">
        <v>158</v>
      </c>
      <c r="DC184">
        <v>25</v>
      </c>
      <c r="DD184">
        <v>0</v>
      </c>
      <c r="DE184">
        <v>17</v>
      </c>
      <c r="DF184">
        <v>16958</v>
      </c>
      <c r="DG184">
        <v>2.0299999999999998</v>
      </c>
      <c r="DH184">
        <v>353</v>
      </c>
      <c r="DI184">
        <v>932</v>
      </c>
      <c r="DJ184">
        <v>693</v>
      </c>
      <c r="DK184">
        <v>239</v>
      </c>
      <c r="DL184">
        <v>145</v>
      </c>
      <c r="DM184">
        <f t="shared" si="22"/>
        <v>0</v>
      </c>
      <c r="DN184">
        <f t="shared" si="23"/>
        <v>0</v>
      </c>
      <c r="DO184">
        <f t="shared" si="24"/>
        <v>1</v>
      </c>
      <c r="DP184">
        <f t="shared" si="25"/>
        <v>0</v>
      </c>
      <c r="DQ184">
        <f t="shared" si="26"/>
        <v>0</v>
      </c>
      <c r="DR184">
        <f t="shared" si="27"/>
        <v>1</v>
      </c>
      <c r="DS184">
        <f t="shared" si="28"/>
        <v>0</v>
      </c>
      <c r="DT184">
        <f t="shared" si="29"/>
        <v>0</v>
      </c>
      <c r="DU184">
        <f t="shared" si="30"/>
        <v>1</v>
      </c>
      <c r="DV184">
        <f t="shared" si="31"/>
        <v>0</v>
      </c>
      <c r="DW184">
        <f t="shared" si="32"/>
        <v>0</v>
      </c>
    </row>
    <row r="185" spans="1:127" x14ac:dyDescent="0.25">
      <c r="A185">
        <v>20134057210</v>
      </c>
      <c r="B185">
        <v>10983</v>
      </c>
      <c r="C185" t="s">
        <v>107</v>
      </c>
      <c r="D185">
        <v>11.8699999999999</v>
      </c>
      <c r="E185">
        <v>20131002</v>
      </c>
      <c r="F185" t="s">
        <v>108</v>
      </c>
      <c r="G185" t="s">
        <v>397</v>
      </c>
      <c r="H185">
        <v>0</v>
      </c>
      <c r="I185" t="s">
        <v>82</v>
      </c>
      <c r="J185">
        <v>18</v>
      </c>
      <c r="K185" t="s">
        <v>41</v>
      </c>
      <c r="L185" t="s">
        <v>69</v>
      </c>
      <c r="M185" t="s">
        <v>11</v>
      </c>
      <c r="N185" t="s">
        <v>43</v>
      </c>
      <c r="O185" t="s">
        <v>71</v>
      </c>
      <c r="P185" t="s">
        <v>45</v>
      </c>
      <c r="Q185" t="s">
        <v>94</v>
      </c>
      <c r="R185" t="s">
        <v>95</v>
      </c>
      <c r="S185" t="s">
        <v>96</v>
      </c>
      <c r="T185" t="s">
        <v>1031</v>
      </c>
      <c r="U185" t="s">
        <v>89</v>
      </c>
      <c r="V185" t="s">
        <v>77</v>
      </c>
      <c r="W185" t="s">
        <v>50</v>
      </c>
      <c r="X185">
        <v>55</v>
      </c>
      <c r="Y185" t="s">
        <v>60</v>
      </c>
      <c r="Z185" t="s">
        <v>85</v>
      </c>
      <c r="AA185" t="s">
        <v>54</v>
      </c>
      <c r="AB185" t="s">
        <v>11</v>
      </c>
      <c r="AC185" t="s">
        <v>86</v>
      </c>
      <c r="AD185" t="s">
        <v>56</v>
      </c>
      <c r="AE185" t="s">
        <v>57</v>
      </c>
      <c r="AF185" t="s">
        <v>98</v>
      </c>
      <c r="AG185" t="s">
        <v>73</v>
      </c>
      <c r="AH185">
        <v>29</v>
      </c>
      <c r="AI185" t="s">
        <v>52</v>
      </c>
      <c r="AJ185" t="s">
        <v>76</v>
      </c>
      <c r="AK185" t="s">
        <v>77</v>
      </c>
      <c r="AL185" t="s">
        <v>54</v>
      </c>
      <c r="AM185" t="s">
        <v>11</v>
      </c>
      <c r="AN185" t="s">
        <v>61</v>
      </c>
      <c r="AO185" t="s">
        <v>62</v>
      </c>
      <c r="AP185" t="s">
        <v>1032</v>
      </c>
      <c r="AQ185" t="s">
        <v>63</v>
      </c>
      <c r="AR185">
        <v>0</v>
      </c>
      <c r="AS185">
        <v>1</v>
      </c>
      <c r="AT185">
        <v>0</v>
      </c>
      <c r="AU185">
        <v>0</v>
      </c>
      <c r="AV185" t="s">
        <v>11</v>
      </c>
      <c r="AW185">
        <v>12</v>
      </c>
      <c r="AX185" t="s">
        <v>64</v>
      </c>
      <c r="AY185">
        <v>1</v>
      </c>
      <c r="AZ185" t="s">
        <v>1</v>
      </c>
      <c r="BA185">
        <v>41.484540000000003</v>
      </c>
      <c r="BB185">
        <v>-81.752422999999894</v>
      </c>
      <c r="BC185">
        <v>2013</v>
      </c>
      <c r="BD185">
        <v>10</v>
      </c>
      <c r="BE185">
        <v>14813</v>
      </c>
      <c r="BF185">
        <v>60</v>
      </c>
      <c r="BG185">
        <v>390351011022</v>
      </c>
      <c r="BH185">
        <v>763</v>
      </c>
      <c r="BI185">
        <v>330316</v>
      </c>
      <c r="BJ185">
        <v>1104</v>
      </c>
      <c r="BK185">
        <v>573</v>
      </c>
      <c r="BL185">
        <v>531</v>
      </c>
      <c r="BM185">
        <v>36.1</v>
      </c>
      <c r="BN185">
        <v>0</v>
      </c>
      <c r="BO185">
        <v>68</v>
      </c>
      <c r="BP185">
        <v>36</v>
      </c>
      <c r="BQ185">
        <v>0</v>
      </c>
      <c r="BR185">
        <v>0</v>
      </c>
      <c r="BS185">
        <v>20</v>
      </c>
      <c r="BT185">
        <v>0</v>
      </c>
      <c r="BU185">
        <v>149</v>
      </c>
      <c r="BV185">
        <v>195</v>
      </c>
      <c r="BW185">
        <v>75</v>
      </c>
      <c r="BX185">
        <v>98</v>
      </c>
      <c r="BY185">
        <v>214</v>
      </c>
      <c r="BZ185">
        <v>35</v>
      </c>
      <c r="CA185">
        <v>15</v>
      </c>
      <c r="CB185">
        <v>84</v>
      </c>
      <c r="CC185">
        <v>52</v>
      </c>
      <c r="CD185">
        <v>19</v>
      </c>
      <c r="CE185">
        <v>0</v>
      </c>
      <c r="CF185">
        <v>0</v>
      </c>
      <c r="CG185">
        <v>16</v>
      </c>
      <c r="CH185">
        <v>7</v>
      </c>
      <c r="CI185">
        <v>21</v>
      </c>
      <c r="CJ185">
        <v>0</v>
      </c>
      <c r="CK185">
        <v>104</v>
      </c>
      <c r="CL185">
        <v>44</v>
      </c>
      <c r="CM185">
        <v>0</v>
      </c>
      <c r="CN185">
        <v>1068</v>
      </c>
      <c r="CO185">
        <v>0</v>
      </c>
      <c r="CP185">
        <v>0</v>
      </c>
      <c r="CQ185">
        <v>0</v>
      </c>
      <c r="CR185">
        <v>0</v>
      </c>
      <c r="CS185">
        <v>36</v>
      </c>
      <c r="CT185">
        <v>16</v>
      </c>
      <c r="CU185">
        <v>831</v>
      </c>
      <c r="CV185">
        <v>57</v>
      </c>
      <c r="CW185">
        <v>42</v>
      </c>
      <c r="CX185">
        <v>35</v>
      </c>
      <c r="CY185">
        <v>32</v>
      </c>
      <c r="CZ185">
        <v>160</v>
      </c>
      <c r="DA185">
        <v>68</v>
      </c>
      <c r="DB185">
        <v>246</v>
      </c>
      <c r="DC185">
        <v>122</v>
      </c>
      <c r="DD185">
        <v>58</v>
      </c>
      <c r="DE185">
        <v>11</v>
      </c>
      <c r="DF185">
        <v>57917</v>
      </c>
      <c r="DG185">
        <v>1.7</v>
      </c>
      <c r="DH185">
        <v>68</v>
      </c>
      <c r="DI185">
        <v>811</v>
      </c>
      <c r="DJ185">
        <v>649</v>
      </c>
      <c r="DK185">
        <v>162</v>
      </c>
      <c r="DL185">
        <v>192</v>
      </c>
      <c r="DM185">
        <f t="shared" si="22"/>
        <v>0</v>
      </c>
      <c r="DN185">
        <f t="shared" si="23"/>
        <v>0</v>
      </c>
      <c r="DO185">
        <f t="shared" si="24"/>
        <v>1</v>
      </c>
      <c r="DP185">
        <f t="shared" si="25"/>
        <v>0</v>
      </c>
      <c r="DQ185">
        <f t="shared" si="26"/>
        <v>0</v>
      </c>
      <c r="DR185">
        <f t="shared" si="27"/>
        <v>1</v>
      </c>
      <c r="DS185">
        <f t="shared" si="28"/>
        <v>0</v>
      </c>
      <c r="DT185">
        <f t="shared" si="29"/>
        <v>0</v>
      </c>
      <c r="DU185">
        <f t="shared" si="30"/>
        <v>1</v>
      </c>
      <c r="DV185">
        <f t="shared" si="31"/>
        <v>0</v>
      </c>
      <c r="DW185">
        <f t="shared" si="32"/>
        <v>0</v>
      </c>
    </row>
    <row r="186" spans="1:127" x14ac:dyDescent="0.25">
      <c r="A186">
        <v>20134066216</v>
      </c>
      <c r="B186">
        <v>13174</v>
      </c>
      <c r="C186" t="s">
        <v>127</v>
      </c>
      <c r="D186">
        <v>14.8599999999999</v>
      </c>
      <c r="E186">
        <v>20131121</v>
      </c>
      <c r="F186" t="s">
        <v>128</v>
      </c>
      <c r="G186" t="s">
        <v>279</v>
      </c>
      <c r="H186">
        <v>0</v>
      </c>
      <c r="I186" t="s">
        <v>67</v>
      </c>
      <c r="J186">
        <v>11</v>
      </c>
      <c r="K186" t="s">
        <v>41</v>
      </c>
      <c r="L186" t="s">
        <v>69</v>
      </c>
      <c r="M186" t="s">
        <v>11</v>
      </c>
      <c r="N186" t="s">
        <v>43</v>
      </c>
      <c r="O186" t="s">
        <v>121</v>
      </c>
      <c r="P186" t="s">
        <v>104</v>
      </c>
      <c r="Q186" t="s">
        <v>46</v>
      </c>
      <c r="R186" t="s">
        <v>47</v>
      </c>
      <c r="S186" t="s">
        <v>47</v>
      </c>
      <c r="T186" t="s">
        <v>1033</v>
      </c>
      <c r="U186" t="s">
        <v>110</v>
      </c>
      <c r="V186" t="s">
        <v>47</v>
      </c>
      <c r="W186" t="s">
        <v>47</v>
      </c>
      <c r="X186" t="s">
        <v>11</v>
      </c>
      <c r="Y186" t="s">
        <v>11</v>
      </c>
      <c r="Z186" t="s">
        <v>120</v>
      </c>
      <c r="AA186">
        <v>0</v>
      </c>
      <c r="AB186" t="s">
        <v>11</v>
      </c>
      <c r="AC186" t="s">
        <v>75</v>
      </c>
      <c r="AD186" t="s">
        <v>56</v>
      </c>
      <c r="AE186" t="s">
        <v>57</v>
      </c>
      <c r="AF186" t="s">
        <v>98</v>
      </c>
      <c r="AG186" t="s">
        <v>73</v>
      </c>
      <c r="AH186">
        <v>45</v>
      </c>
      <c r="AI186" t="s">
        <v>60</v>
      </c>
      <c r="AJ186" t="s">
        <v>76</v>
      </c>
      <c r="AK186" t="s">
        <v>77</v>
      </c>
      <c r="AL186" t="s">
        <v>54</v>
      </c>
      <c r="AM186" t="s">
        <v>11</v>
      </c>
      <c r="AN186" t="s">
        <v>61</v>
      </c>
      <c r="AO186" t="s">
        <v>62</v>
      </c>
      <c r="AP186" t="s">
        <v>1034</v>
      </c>
      <c r="AQ186" t="s">
        <v>63</v>
      </c>
      <c r="AR186">
        <v>0</v>
      </c>
      <c r="AS186">
        <v>0</v>
      </c>
      <c r="AT186">
        <v>1</v>
      </c>
      <c r="AU186">
        <v>0</v>
      </c>
      <c r="AV186" t="s">
        <v>11</v>
      </c>
      <c r="AW186">
        <v>12</v>
      </c>
      <c r="AX186" t="s">
        <v>64</v>
      </c>
      <c r="AY186">
        <v>1</v>
      </c>
      <c r="AZ186" t="s">
        <v>1</v>
      </c>
      <c r="BA186">
        <v>41.478824000000003</v>
      </c>
      <c r="BB186">
        <v>-81.717659999999896</v>
      </c>
      <c r="BC186">
        <v>2013</v>
      </c>
      <c r="BD186">
        <v>11</v>
      </c>
      <c r="BE186">
        <v>14885</v>
      </c>
      <c r="BF186">
        <v>97</v>
      </c>
      <c r="BG186">
        <v>390351035001</v>
      </c>
      <c r="BH186">
        <v>302</v>
      </c>
      <c r="BI186">
        <v>674153</v>
      </c>
      <c r="BJ186">
        <v>1719</v>
      </c>
      <c r="BK186">
        <v>849</v>
      </c>
      <c r="BL186">
        <v>870</v>
      </c>
      <c r="BM186">
        <v>32</v>
      </c>
      <c r="BN186">
        <v>133</v>
      </c>
      <c r="BO186">
        <v>137</v>
      </c>
      <c r="BP186">
        <v>233</v>
      </c>
      <c r="BQ186">
        <v>42</v>
      </c>
      <c r="BR186">
        <v>9</v>
      </c>
      <c r="BS186">
        <v>37</v>
      </c>
      <c r="BT186">
        <v>13</v>
      </c>
      <c r="BU186">
        <v>49</v>
      </c>
      <c r="BV186">
        <v>116</v>
      </c>
      <c r="BW186">
        <v>265</v>
      </c>
      <c r="BX186">
        <v>113</v>
      </c>
      <c r="BY186">
        <v>63</v>
      </c>
      <c r="BZ186">
        <v>88</v>
      </c>
      <c r="CA186">
        <v>155</v>
      </c>
      <c r="CB186">
        <v>59</v>
      </c>
      <c r="CC186">
        <v>3</v>
      </c>
      <c r="CD186">
        <v>55</v>
      </c>
      <c r="CE186">
        <v>43</v>
      </c>
      <c r="CF186">
        <v>42</v>
      </c>
      <c r="CG186">
        <v>22</v>
      </c>
      <c r="CH186">
        <v>34</v>
      </c>
      <c r="CI186">
        <v>4</v>
      </c>
      <c r="CJ186">
        <v>4</v>
      </c>
      <c r="CK186">
        <v>545</v>
      </c>
      <c r="CL186">
        <v>149</v>
      </c>
      <c r="CM186">
        <v>319</v>
      </c>
      <c r="CN186">
        <v>1168</v>
      </c>
      <c r="CO186">
        <v>13</v>
      </c>
      <c r="CP186">
        <v>0</v>
      </c>
      <c r="CQ186">
        <v>0</v>
      </c>
      <c r="CR186">
        <v>204</v>
      </c>
      <c r="CS186">
        <v>15</v>
      </c>
      <c r="CT186">
        <v>686</v>
      </c>
      <c r="CU186">
        <v>1066</v>
      </c>
      <c r="CV186">
        <v>275</v>
      </c>
      <c r="CW186">
        <v>325</v>
      </c>
      <c r="CX186">
        <v>63</v>
      </c>
      <c r="CY186">
        <v>8</v>
      </c>
      <c r="CZ186">
        <v>164</v>
      </c>
      <c r="DA186">
        <v>37</v>
      </c>
      <c r="DB186">
        <v>137</v>
      </c>
      <c r="DC186">
        <v>39</v>
      </c>
      <c r="DD186">
        <v>0</v>
      </c>
      <c r="DE186">
        <v>18</v>
      </c>
      <c r="DF186">
        <v>27196</v>
      </c>
      <c r="DG186">
        <v>2.48</v>
      </c>
      <c r="DH186">
        <v>150</v>
      </c>
      <c r="DI186">
        <v>882</v>
      </c>
      <c r="DJ186">
        <v>693</v>
      </c>
      <c r="DK186">
        <v>189</v>
      </c>
      <c r="DL186">
        <v>284</v>
      </c>
      <c r="DM186">
        <f t="shared" si="22"/>
        <v>0</v>
      </c>
      <c r="DN186">
        <f t="shared" si="23"/>
        <v>0</v>
      </c>
      <c r="DO186">
        <f t="shared" si="24"/>
        <v>1</v>
      </c>
      <c r="DP186">
        <f t="shared" si="25"/>
        <v>0</v>
      </c>
      <c r="DQ186">
        <f t="shared" si="26"/>
        <v>0</v>
      </c>
      <c r="DR186">
        <f t="shared" si="27"/>
        <v>1</v>
      </c>
      <c r="DS186">
        <f t="shared" si="28"/>
        <v>0</v>
      </c>
      <c r="DT186">
        <f t="shared" si="29"/>
        <v>0</v>
      </c>
      <c r="DU186">
        <f t="shared" si="30"/>
        <v>1</v>
      </c>
      <c r="DV186">
        <f t="shared" si="31"/>
        <v>0</v>
      </c>
      <c r="DW186">
        <f t="shared" si="32"/>
        <v>0</v>
      </c>
    </row>
    <row r="187" spans="1:127" x14ac:dyDescent="0.25">
      <c r="A187">
        <v>20134074220</v>
      </c>
      <c r="B187">
        <v>11856</v>
      </c>
      <c r="C187" t="s">
        <v>127</v>
      </c>
      <c r="D187">
        <v>15.19</v>
      </c>
      <c r="E187">
        <v>20131021</v>
      </c>
      <c r="F187" t="s">
        <v>128</v>
      </c>
      <c r="G187" t="s">
        <v>283</v>
      </c>
      <c r="H187">
        <v>0</v>
      </c>
      <c r="I187" t="s">
        <v>40</v>
      </c>
      <c r="J187">
        <v>13</v>
      </c>
      <c r="K187" t="s">
        <v>41</v>
      </c>
      <c r="L187" t="s">
        <v>69</v>
      </c>
      <c r="M187" t="s">
        <v>11</v>
      </c>
      <c r="N187" t="s">
        <v>43</v>
      </c>
      <c r="O187" t="s">
        <v>71</v>
      </c>
      <c r="P187" t="s">
        <v>45</v>
      </c>
      <c r="Q187" t="s">
        <v>94</v>
      </c>
      <c r="R187" t="s">
        <v>119</v>
      </c>
      <c r="S187" t="s">
        <v>122</v>
      </c>
      <c r="T187" t="s">
        <v>1035</v>
      </c>
      <c r="U187" t="s">
        <v>73</v>
      </c>
      <c r="V187" t="s">
        <v>76</v>
      </c>
      <c r="W187" t="s">
        <v>51</v>
      </c>
      <c r="X187">
        <v>23</v>
      </c>
      <c r="Y187" t="s">
        <v>60</v>
      </c>
      <c r="Z187" t="s">
        <v>74</v>
      </c>
      <c r="AA187" t="s">
        <v>54</v>
      </c>
      <c r="AB187" t="s">
        <v>11</v>
      </c>
      <c r="AC187" t="s">
        <v>75</v>
      </c>
      <c r="AD187" t="s">
        <v>97</v>
      </c>
      <c r="AE187" t="s">
        <v>54</v>
      </c>
      <c r="AF187" t="s">
        <v>48</v>
      </c>
      <c r="AG187" t="s">
        <v>284</v>
      </c>
      <c r="AH187">
        <v>56</v>
      </c>
      <c r="AI187" t="s">
        <v>60</v>
      </c>
      <c r="AJ187" t="s">
        <v>77</v>
      </c>
      <c r="AK187" t="s">
        <v>76</v>
      </c>
      <c r="AL187" t="s">
        <v>54</v>
      </c>
      <c r="AM187" t="s">
        <v>11</v>
      </c>
      <c r="AN187" t="s">
        <v>61</v>
      </c>
      <c r="AO187" t="s">
        <v>62</v>
      </c>
      <c r="AP187" t="s">
        <v>11</v>
      </c>
      <c r="AQ187" t="s">
        <v>63</v>
      </c>
      <c r="AR187">
        <v>0</v>
      </c>
      <c r="AS187">
        <v>0</v>
      </c>
      <c r="AT187">
        <v>0</v>
      </c>
      <c r="AU187">
        <v>2</v>
      </c>
      <c r="AV187" t="s">
        <v>11</v>
      </c>
      <c r="AW187">
        <v>12</v>
      </c>
      <c r="AX187" t="s">
        <v>64</v>
      </c>
      <c r="AY187">
        <v>1</v>
      </c>
      <c r="AZ187" t="s">
        <v>1</v>
      </c>
      <c r="BA187">
        <v>41.480863999999897</v>
      </c>
      <c r="BB187">
        <v>-81.711939000000001</v>
      </c>
      <c r="BC187">
        <v>2013</v>
      </c>
      <c r="BD187">
        <v>10</v>
      </c>
      <c r="BE187">
        <v>15265</v>
      </c>
      <c r="BF187">
        <v>108</v>
      </c>
      <c r="BG187">
        <v>390351038002</v>
      </c>
      <c r="BH187">
        <v>1951</v>
      </c>
      <c r="BI187">
        <v>363218</v>
      </c>
      <c r="BJ187">
        <v>907</v>
      </c>
      <c r="BK187">
        <v>409</v>
      </c>
      <c r="BL187">
        <v>498</v>
      </c>
      <c r="BM187">
        <v>36.6</v>
      </c>
      <c r="BN187">
        <v>22</v>
      </c>
      <c r="BO187">
        <v>18</v>
      </c>
      <c r="BP187">
        <v>40</v>
      </c>
      <c r="BQ187">
        <v>84</v>
      </c>
      <c r="BR187">
        <v>49</v>
      </c>
      <c r="BS187">
        <v>19</v>
      </c>
      <c r="BT187">
        <v>9</v>
      </c>
      <c r="BU187">
        <v>36</v>
      </c>
      <c r="BV187">
        <v>49</v>
      </c>
      <c r="BW187">
        <v>80</v>
      </c>
      <c r="BX187">
        <v>120</v>
      </c>
      <c r="BY187">
        <v>101</v>
      </c>
      <c r="BZ187">
        <v>46</v>
      </c>
      <c r="CA187">
        <v>89</v>
      </c>
      <c r="CB187">
        <v>90</v>
      </c>
      <c r="CC187">
        <v>14</v>
      </c>
      <c r="CD187">
        <v>3</v>
      </c>
      <c r="CE187">
        <v>0</v>
      </c>
      <c r="CF187">
        <v>13</v>
      </c>
      <c r="CG187">
        <v>9</v>
      </c>
      <c r="CH187">
        <v>14</v>
      </c>
      <c r="CI187">
        <v>0</v>
      </c>
      <c r="CJ187">
        <v>2</v>
      </c>
      <c r="CK187">
        <v>164</v>
      </c>
      <c r="CL187">
        <v>38</v>
      </c>
      <c r="CM187">
        <v>58</v>
      </c>
      <c r="CN187">
        <v>839</v>
      </c>
      <c r="CO187">
        <v>0</v>
      </c>
      <c r="CP187">
        <v>0</v>
      </c>
      <c r="CQ187">
        <v>0</v>
      </c>
      <c r="CR187">
        <v>0</v>
      </c>
      <c r="CS187">
        <v>10</v>
      </c>
      <c r="CT187">
        <v>45</v>
      </c>
      <c r="CU187">
        <v>630</v>
      </c>
      <c r="CV187">
        <v>155</v>
      </c>
      <c r="CW187">
        <v>97</v>
      </c>
      <c r="CX187">
        <v>140</v>
      </c>
      <c r="CY187">
        <v>16</v>
      </c>
      <c r="CZ187">
        <v>72</v>
      </c>
      <c r="DA187">
        <v>9</v>
      </c>
      <c r="DB187">
        <v>82</v>
      </c>
      <c r="DC187">
        <v>49</v>
      </c>
      <c r="DD187">
        <v>10</v>
      </c>
      <c r="DE187">
        <v>0</v>
      </c>
      <c r="DF187">
        <v>28182</v>
      </c>
      <c r="DG187">
        <v>2.2200000000000002</v>
      </c>
      <c r="DH187">
        <v>60</v>
      </c>
      <c r="DI187">
        <v>562</v>
      </c>
      <c r="DJ187">
        <v>408</v>
      </c>
      <c r="DK187">
        <v>154</v>
      </c>
      <c r="DL187">
        <v>231</v>
      </c>
      <c r="DM187">
        <f t="shared" si="22"/>
        <v>0</v>
      </c>
      <c r="DN187">
        <f t="shared" si="23"/>
        <v>0</v>
      </c>
      <c r="DO187">
        <f t="shared" si="24"/>
        <v>1</v>
      </c>
      <c r="DP187">
        <f t="shared" si="25"/>
        <v>0</v>
      </c>
      <c r="DQ187">
        <f t="shared" si="26"/>
        <v>0</v>
      </c>
      <c r="DR187">
        <f t="shared" si="27"/>
        <v>1</v>
      </c>
      <c r="DS187">
        <f t="shared" si="28"/>
        <v>0</v>
      </c>
      <c r="DT187">
        <f t="shared" si="29"/>
        <v>0</v>
      </c>
      <c r="DU187">
        <f t="shared" si="30"/>
        <v>1</v>
      </c>
      <c r="DV187">
        <f t="shared" si="31"/>
        <v>0</v>
      </c>
      <c r="DW187">
        <f t="shared" si="32"/>
        <v>0</v>
      </c>
    </row>
    <row r="188" spans="1:127" x14ac:dyDescent="0.25">
      <c r="A188">
        <v>20134049523</v>
      </c>
      <c r="B188">
        <v>8533</v>
      </c>
      <c r="C188" t="s">
        <v>138</v>
      </c>
      <c r="D188">
        <v>0.93</v>
      </c>
      <c r="E188">
        <v>20130801</v>
      </c>
      <c r="F188" t="s">
        <v>139</v>
      </c>
      <c r="G188" t="s">
        <v>216</v>
      </c>
      <c r="H188">
        <v>0</v>
      </c>
      <c r="I188" t="s">
        <v>67</v>
      </c>
      <c r="J188">
        <v>21</v>
      </c>
      <c r="K188" t="s">
        <v>68</v>
      </c>
      <c r="L188" t="s">
        <v>69</v>
      </c>
      <c r="M188" t="s">
        <v>11</v>
      </c>
      <c r="N188" t="s">
        <v>43</v>
      </c>
      <c r="O188" t="s">
        <v>44</v>
      </c>
      <c r="P188" t="s">
        <v>45</v>
      </c>
      <c r="Q188" t="s">
        <v>46</v>
      </c>
      <c r="R188" t="s">
        <v>217</v>
      </c>
      <c r="S188" t="s">
        <v>218</v>
      </c>
      <c r="T188" t="s">
        <v>1036</v>
      </c>
      <c r="U188" t="s">
        <v>129</v>
      </c>
      <c r="V188" t="s">
        <v>76</v>
      </c>
      <c r="W188" t="s">
        <v>77</v>
      </c>
      <c r="X188">
        <v>23</v>
      </c>
      <c r="Y188" t="s">
        <v>60</v>
      </c>
      <c r="Z188" t="s">
        <v>85</v>
      </c>
      <c r="AA188" t="s">
        <v>54</v>
      </c>
      <c r="AB188" t="s">
        <v>11</v>
      </c>
      <c r="AC188" t="s">
        <v>86</v>
      </c>
      <c r="AD188" t="s">
        <v>111</v>
      </c>
      <c r="AE188" t="s">
        <v>57</v>
      </c>
      <c r="AF188" t="s">
        <v>98</v>
      </c>
      <c r="AG188" t="s">
        <v>73</v>
      </c>
      <c r="AH188">
        <v>27</v>
      </c>
      <c r="AI188" t="s">
        <v>52</v>
      </c>
      <c r="AJ188" t="s">
        <v>76</v>
      </c>
      <c r="AK188" t="s">
        <v>77</v>
      </c>
      <c r="AL188" t="s">
        <v>54</v>
      </c>
      <c r="AM188" t="s">
        <v>11</v>
      </c>
      <c r="AN188" t="s">
        <v>61</v>
      </c>
      <c r="AO188" t="s">
        <v>62</v>
      </c>
      <c r="AP188" t="s">
        <v>1037</v>
      </c>
      <c r="AQ188" t="s">
        <v>63</v>
      </c>
      <c r="AR188">
        <v>0</v>
      </c>
      <c r="AS188">
        <v>0</v>
      </c>
      <c r="AT188">
        <v>0</v>
      </c>
      <c r="AU188">
        <v>1</v>
      </c>
      <c r="AV188" t="s">
        <v>11</v>
      </c>
      <c r="AW188">
        <v>12</v>
      </c>
      <c r="AX188" t="s">
        <v>64</v>
      </c>
      <c r="AY188">
        <v>1</v>
      </c>
      <c r="AZ188" t="s">
        <v>1</v>
      </c>
      <c r="BA188">
        <v>41.482886999999899</v>
      </c>
      <c r="BB188">
        <v>-81.726419000000007</v>
      </c>
      <c r="BC188">
        <v>2013</v>
      </c>
      <c r="BD188">
        <v>8</v>
      </c>
      <c r="BE188">
        <v>15326</v>
      </c>
      <c r="BF188">
        <v>1116</v>
      </c>
      <c r="BG188">
        <v>390351034001</v>
      </c>
      <c r="BH188">
        <v>1750</v>
      </c>
      <c r="BI188">
        <v>283971</v>
      </c>
      <c r="BJ188">
        <v>910</v>
      </c>
      <c r="BK188">
        <v>471</v>
      </c>
      <c r="BL188">
        <v>439</v>
      </c>
      <c r="BM188">
        <v>38.299999999999898</v>
      </c>
      <c r="BN188">
        <v>84</v>
      </c>
      <c r="BO188">
        <v>48</v>
      </c>
      <c r="BP188">
        <v>49</v>
      </c>
      <c r="BQ188">
        <v>47</v>
      </c>
      <c r="BR188">
        <v>1</v>
      </c>
      <c r="BS188">
        <v>0</v>
      </c>
      <c r="BT188">
        <v>0</v>
      </c>
      <c r="BU188">
        <v>57</v>
      </c>
      <c r="BV188">
        <v>72</v>
      </c>
      <c r="BW188">
        <v>69</v>
      </c>
      <c r="BX188">
        <v>66</v>
      </c>
      <c r="BY188">
        <v>108</v>
      </c>
      <c r="BZ188">
        <v>97</v>
      </c>
      <c r="CA188">
        <v>72</v>
      </c>
      <c r="CB188">
        <v>49</v>
      </c>
      <c r="CC188">
        <v>12</v>
      </c>
      <c r="CD188">
        <v>29</v>
      </c>
      <c r="CE188">
        <v>7</v>
      </c>
      <c r="CF188">
        <v>23</v>
      </c>
      <c r="CG188">
        <v>0</v>
      </c>
      <c r="CH188">
        <v>20</v>
      </c>
      <c r="CI188">
        <v>0</v>
      </c>
      <c r="CJ188">
        <v>0</v>
      </c>
      <c r="CK188">
        <v>228</v>
      </c>
      <c r="CL188">
        <v>50</v>
      </c>
      <c r="CM188">
        <v>201</v>
      </c>
      <c r="CN188">
        <v>481</v>
      </c>
      <c r="CO188">
        <v>0</v>
      </c>
      <c r="CP188">
        <v>8</v>
      </c>
      <c r="CQ188">
        <v>0</v>
      </c>
      <c r="CR188">
        <v>30</v>
      </c>
      <c r="CS188">
        <v>190</v>
      </c>
      <c r="CT188">
        <v>194</v>
      </c>
      <c r="CU188">
        <v>624</v>
      </c>
      <c r="CV188">
        <v>155</v>
      </c>
      <c r="CW188">
        <v>130</v>
      </c>
      <c r="CX188">
        <v>44</v>
      </c>
      <c r="CY188">
        <v>47</v>
      </c>
      <c r="CZ188">
        <v>139</v>
      </c>
      <c r="DA188">
        <v>18</v>
      </c>
      <c r="DB188">
        <v>74</v>
      </c>
      <c r="DC188">
        <v>17</v>
      </c>
      <c r="DD188">
        <v>0</v>
      </c>
      <c r="DE188">
        <v>0</v>
      </c>
      <c r="DF188">
        <v>36138</v>
      </c>
      <c r="DG188">
        <v>2.06</v>
      </c>
      <c r="DH188">
        <v>81</v>
      </c>
      <c r="DI188">
        <v>626</v>
      </c>
      <c r="DJ188">
        <v>441</v>
      </c>
      <c r="DK188">
        <v>185</v>
      </c>
      <c r="DL188">
        <v>175</v>
      </c>
      <c r="DM188">
        <f t="shared" si="22"/>
        <v>0</v>
      </c>
      <c r="DN188">
        <f t="shared" si="23"/>
        <v>0</v>
      </c>
      <c r="DO188">
        <f t="shared" si="24"/>
        <v>1</v>
      </c>
      <c r="DP188">
        <f t="shared" si="25"/>
        <v>0</v>
      </c>
      <c r="DQ188">
        <f t="shared" si="26"/>
        <v>0</v>
      </c>
      <c r="DR188">
        <f t="shared" si="27"/>
        <v>1</v>
      </c>
      <c r="DS188">
        <f t="shared" si="28"/>
        <v>0</v>
      </c>
      <c r="DT188">
        <f t="shared" si="29"/>
        <v>0</v>
      </c>
      <c r="DU188">
        <f t="shared" si="30"/>
        <v>1</v>
      </c>
      <c r="DV188">
        <f t="shared" si="31"/>
        <v>0</v>
      </c>
      <c r="DW188">
        <f t="shared" si="32"/>
        <v>0</v>
      </c>
    </row>
    <row r="189" spans="1:127" x14ac:dyDescent="0.25">
      <c r="A189">
        <v>20134049526</v>
      </c>
      <c r="B189">
        <v>9240</v>
      </c>
      <c r="C189" t="s">
        <v>219</v>
      </c>
      <c r="D189">
        <v>99.989999999999895</v>
      </c>
      <c r="E189">
        <v>20130818</v>
      </c>
      <c r="F189" t="s">
        <v>220</v>
      </c>
      <c r="G189" t="s">
        <v>221</v>
      </c>
      <c r="H189">
        <v>0</v>
      </c>
      <c r="I189" t="s">
        <v>161</v>
      </c>
      <c r="J189">
        <v>15</v>
      </c>
      <c r="K189" t="s">
        <v>41</v>
      </c>
      <c r="L189" t="s">
        <v>69</v>
      </c>
      <c r="M189" t="s">
        <v>11</v>
      </c>
      <c r="N189" t="s">
        <v>70</v>
      </c>
      <c r="O189" t="s">
        <v>71</v>
      </c>
      <c r="P189" t="s">
        <v>45</v>
      </c>
      <c r="Q189" t="s">
        <v>94</v>
      </c>
      <c r="R189" t="s">
        <v>47</v>
      </c>
      <c r="S189" t="s">
        <v>222</v>
      </c>
      <c r="T189" t="s">
        <v>1038</v>
      </c>
      <c r="U189" t="s">
        <v>129</v>
      </c>
      <c r="V189" t="s">
        <v>76</v>
      </c>
      <c r="W189" t="s">
        <v>77</v>
      </c>
      <c r="X189">
        <v>40</v>
      </c>
      <c r="Y189" t="s">
        <v>52</v>
      </c>
      <c r="Z189" t="s">
        <v>120</v>
      </c>
      <c r="AA189" t="s">
        <v>54</v>
      </c>
      <c r="AB189" t="s">
        <v>11</v>
      </c>
      <c r="AC189" t="s">
        <v>75</v>
      </c>
      <c r="AD189" t="s">
        <v>56</v>
      </c>
      <c r="AE189" t="s">
        <v>47</v>
      </c>
      <c r="AF189" t="s">
        <v>122</v>
      </c>
      <c r="AG189" t="s">
        <v>73</v>
      </c>
      <c r="AH189" t="s">
        <v>11</v>
      </c>
      <c r="AI189" t="s">
        <v>11</v>
      </c>
      <c r="AJ189" t="s">
        <v>51</v>
      </c>
      <c r="AK189" t="s">
        <v>50</v>
      </c>
      <c r="AL189">
        <v>0</v>
      </c>
      <c r="AM189" t="s">
        <v>11</v>
      </c>
      <c r="AN189" t="s">
        <v>61</v>
      </c>
      <c r="AO189" t="s">
        <v>62</v>
      </c>
      <c r="AP189" t="s">
        <v>1039</v>
      </c>
      <c r="AQ189" t="s">
        <v>63</v>
      </c>
      <c r="AR189">
        <v>0</v>
      </c>
      <c r="AS189">
        <v>0</v>
      </c>
      <c r="AT189">
        <v>0</v>
      </c>
      <c r="AU189">
        <v>0</v>
      </c>
      <c r="AV189" t="s">
        <v>11</v>
      </c>
      <c r="AW189">
        <v>12</v>
      </c>
      <c r="AX189" t="s">
        <v>64</v>
      </c>
      <c r="AY189">
        <v>1</v>
      </c>
      <c r="AZ189" t="s">
        <v>1</v>
      </c>
      <c r="BA189">
        <v>41.467488000000003</v>
      </c>
      <c r="BB189">
        <v>-81.719989999999896</v>
      </c>
      <c r="BC189">
        <v>2013</v>
      </c>
      <c r="BD189">
        <v>8</v>
      </c>
      <c r="BE189">
        <v>15327</v>
      </c>
      <c r="BF189">
        <v>91</v>
      </c>
      <c r="BG189">
        <v>390351028003</v>
      </c>
      <c r="BH189">
        <v>1747</v>
      </c>
      <c r="BI189">
        <v>238790</v>
      </c>
      <c r="BJ189">
        <v>891</v>
      </c>
      <c r="BK189">
        <v>398</v>
      </c>
      <c r="BL189">
        <v>493</v>
      </c>
      <c r="BM189">
        <v>26.8</v>
      </c>
      <c r="BN189">
        <v>165</v>
      </c>
      <c r="BO189">
        <v>58</v>
      </c>
      <c r="BP189">
        <v>58</v>
      </c>
      <c r="BQ189">
        <v>34</v>
      </c>
      <c r="BR189">
        <v>55</v>
      </c>
      <c r="BS189">
        <v>0</v>
      </c>
      <c r="BT189">
        <v>6</v>
      </c>
      <c r="BU189">
        <v>65</v>
      </c>
      <c r="BV189">
        <v>16</v>
      </c>
      <c r="BW189">
        <v>25</v>
      </c>
      <c r="BX189">
        <v>74</v>
      </c>
      <c r="BY189">
        <v>37</v>
      </c>
      <c r="BZ189">
        <v>40</v>
      </c>
      <c r="CA189">
        <v>51</v>
      </c>
      <c r="CB189">
        <v>86</v>
      </c>
      <c r="CC189">
        <v>33</v>
      </c>
      <c r="CD189">
        <v>24</v>
      </c>
      <c r="CE189">
        <v>6</v>
      </c>
      <c r="CF189">
        <v>0</v>
      </c>
      <c r="CG189">
        <v>28</v>
      </c>
      <c r="CH189">
        <v>22</v>
      </c>
      <c r="CI189">
        <v>0</v>
      </c>
      <c r="CJ189">
        <v>8</v>
      </c>
      <c r="CK189">
        <v>315</v>
      </c>
      <c r="CL189">
        <v>64</v>
      </c>
      <c r="CM189">
        <v>42</v>
      </c>
      <c r="CN189">
        <v>607</v>
      </c>
      <c r="CO189">
        <v>0</v>
      </c>
      <c r="CP189">
        <v>0</v>
      </c>
      <c r="CQ189">
        <v>0</v>
      </c>
      <c r="CR189">
        <v>138</v>
      </c>
      <c r="CS189">
        <v>104</v>
      </c>
      <c r="CT189">
        <v>436</v>
      </c>
      <c r="CU189">
        <v>450</v>
      </c>
      <c r="CV189">
        <v>166</v>
      </c>
      <c r="CW189">
        <v>145</v>
      </c>
      <c r="CX189">
        <v>65</v>
      </c>
      <c r="CY189">
        <v>6</v>
      </c>
      <c r="CZ189">
        <v>61</v>
      </c>
      <c r="DA189">
        <v>7</v>
      </c>
      <c r="DB189">
        <v>0</v>
      </c>
      <c r="DC189">
        <v>0</v>
      </c>
      <c r="DD189">
        <v>0</v>
      </c>
      <c r="DE189">
        <v>0</v>
      </c>
      <c r="DF189">
        <v>19375</v>
      </c>
      <c r="DG189">
        <v>2.99</v>
      </c>
      <c r="DH189">
        <v>143</v>
      </c>
      <c r="DI189">
        <v>452</v>
      </c>
      <c r="DJ189">
        <v>298</v>
      </c>
      <c r="DK189">
        <v>154</v>
      </c>
      <c r="DL189">
        <v>148</v>
      </c>
      <c r="DM189">
        <f t="shared" si="22"/>
        <v>0</v>
      </c>
      <c r="DN189">
        <f t="shared" si="23"/>
        <v>0</v>
      </c>
      <c r="DO189">
        <f t="shared" si="24"/>
        <v>1</v>
      </c>
      <c r="DP189">
        <f t="shared" si="25"/>
        <v>0</v>
      </c>
      <c r="DQ189">
        <f t="shared" si="26"/>
        <v>0</v>
      </c>
      <c r="DR189">
        <f t="shared" si="27"/>
        <v>1</v>
      </c>
      <c r="DS189">
        <f t="shared" si="28"/>
        <v>0</v>
      </c>
      <c r="DT189">
        <f t="shared" si="29"/>
        <v>0</v>
      </c>
      <c r="DU189">
        <f t="shared" si="30"/>
        <v>1</v>
      </c>
      <c r="DV189">
        <f t="shared" si="31"/>
        <v>0</v>
      </c>
      <c r="DW189">
        <f t="shared" si="32"/>
        <v>0</v>
      </c>
    </row>
    <row r="190" spans="1:127" x14ac:dyDescent="0.25">
      <c r="A190">
        <v>20118187625</v>
      </c>
      <c r="B190">
        <v>14617</v>
      </c>
      <c r="C190" t="s">
        <v>410</v>
      </c>
      <c r="D190">
        <v>0.72</v>
      </c>
      <c r="E190">
        <v>20111214</v>
      </c>
      <c r="F190" t="s">
        <v>295</v>
      </c>
      <c r="G190" t="s">
        <v>285</v>
      </c>
      <c r="H190">
        <v>0</v>
      </c>
      <c r="I190" t="s">
        <v>82</v>
      </c>
      <c r="J190">
        <v>14</v>
      </c>
      <c r="K190" t="s">
        <v>41</v>
      </c>
      <c r="L190" t="s">
        <v>69</v>
      </c>
      <c r="M190" t="s">
        <v>11</v>
      </c>
      <c r="N190" t="s">
        <v>43</v>
      </c>
      <c r="O190" t="s">
        <v>121</v>
      </c>
      <c r="P190" t="s">
        <v>104</v>
      </c>
      <c r="Q190" t="s">
        <v>72</v>
      </c>
      <c r="R190" t="s">
        <v>54</v>
      </c>
      <c r="S190" t="s">
        <v>48</v>
      </c>
      <c r="T190" t="s">
        <v>1040</v>
      </c>
      <c r="U190" t="s">
        <v>213</v>
      </c>
      <c r="V190" t="s">
        <v>77</v>
      </c>
      <c r="W190" t="s">
        <v>76</v>
      </c>
      <c r="X190">
        <v>54</v>
      </c>
      <c r="Y190" t="s">
        <v>52</v>
      </c>
      <c r="Z190" t="s">
        <v>74</v>
      </c>
      <c r="AA190" t="s">
        <v>54</v>
      </c>
      <c r="AB190" t="s">
        <v>11</v>
      </c>
      <c r="AC190" t="s">
        <v>75</v>
      </c>
      <c r="AD190" t="s">
        <v>56</v>
      </c>
      <c r="AE190" t="s">
        <v>209</v>
      </c>
      <c r="AF190" t="s">
        <v>98</v>
      </c>
      <c r="AG190" t="s">
        <v>73</v>
      </c>
      <c r="AH190">
        <v>53</v>
      </c>
      <c r="AI190" t="s">
        <v>60</v>
      </c>
      <c r="AJ190" t="s">
        <v>77</v>
      </c>
      <c r="AK190" t="s">
        <v>76</v>
      </c>
      <c r="AL190">
        <v>0</v>
      </c>
      <c r="AM190" t="s">
        <v>11</v>
      </c>
      <c r="AN190" t="s">
        <v>61</v>
      </c>
      <c r="AO190" t="s">
        <v>62</v>
      </c>
      <c r="AP190" t="s">
        <v>1041</v>
      </c>
      <c r="AQ190" t="s">
        <v>63</v>
      </c>
      <c r="AR190">
        <v>0</v>
      </c>
      <c r="AS190">
        <v>0</v>
      </c>
      <c r="AT190">
        <v>0</v>
      </c>
      <c r="AU190">
        <v>1</v>
      </c>
      <c r="AV190" t="s">
        <v>11</v>
      </c>
      <c r="AW190">
        <v>12</v>
      </c>
      <c r="AX190" t="s">
        <v>64</v>
      </c>
      <c r="AY190">
        <v>1</v>
      </c>
      <c r="AZ190" t="s">
        <v>90</v>
      </c>
      <c r="BA190">
        <v>41.503140000000002</v>
      </c>
      <c r="BB190">
        <v>-81.681392000000002</v>
      </c>
      <c r="BC190">
        <v>2011</v>
      </c>
      <c r="BD190">
        <v>12</v>
      </c>
      <c r="BE190">
        <v>15410</v>
      </c>
      <c r="BF190">
        <v>164</v>
      </c>
      <c r="BG190">
        <v>390351078022</v>
      </c>
      <c r="BH190">
        <v>9</v>
      </c>
      <c r="BI190">
        <v>1113073</v>
      </c>
      <c r="BJ190">
        <v>2971</v>
      </c>
      <c r="BK190">
        <v>1548</v>
      </c>
      <c r="BL190">
        <v>1423</v>
      </c>
      <c r="BM190">
        <v>27.5</v>
      </c>
      <c r="BN190">
        <v>113</v>
      </c>
      <c r="BO190">
        <v>52</v>
      </c>
      <c r="BP190">
        <v>60</v>
      </c>
      <c r="BQ190">
        <v>142</v>
      </c>
      <c r="BR190">
        <v>224</v>
      </c>
      <c r="BS190">
        <v>138</v>
      </c>
      <c r="BT190">
        <v>50</v>
      </c>
      <c r="BU190">
        <v>325</v>
      </c>
      <c r="BV190">
        <v>653</v>
      </c>
      <c r="BW190">
        <v>284</v>
      </c>
      <c r="BX190">
        <v>131</v>
      </c>
      <c r="BY190">
        <v>48</v>
      </c>
      <c r="BZ190">
        <v>83</v>
      </c>
      <c r="CA190">
        <v>198</v>
      </c>
      <c r="CB190">
        <v>100</v>
      </c>
      <c r="CC190">
        <v>55</v>
      </c>
      <c r="CD190">
        <v>104</v>
      </c>
      <c r="CE190">
        <v>51</v>
      </c>
      <c r="CF190">
        <v>66</v>
      </c>
      <c r="CG190">
        <v>8</v>
      </c>
      <c r="CH190">
        <v>40</v>
      </c>
      <c r="CI190">
        <v>15</v>
      </c>
      <c r="CJ190">
        <v>31</v>
      </c>
      <c r="CK190">
        <v>367</v>
      </c>
      <c r="CL190">
        <v>211</v>
      </c>
      <c r="CM190">
        <v>1067</v>
      </c>
      <c r="CN190">
        <v>1220</v>
      </c>
      <c r="CO190">
        <v>8</v>
      </c>
      <c r="CP190">
        <v>561</v>
      </c>
      <c r="CQ190">
        <v>0</v>
      </c>
      <c r="CR190">
        <v>78</v>
      </c>
      <c r="CS190">
        <v>37</v>
      </c>
      <c r="CT190">
        <v>89</v>
      </c>
      <c r="CU190">
        <v>1867</v>
      </c>
      <c r="CV190">
        <v>288</v>
      </c>
      <c r="CW190">
        <v>213</v>
      </c>
      <c r="CX190">
        <v>33</v>
      </c>
      <c r="CY190">
        <v>80</v>
      </c>
      <c r="CZ190">
        <v>207</v>
      </c>
      <c r="DA190">
        <v>105</v>
      </c>
      <c r="DB190">
        <v>362</v>
      </c>
      <c r="DC190">
        <v>276</v>
      </c>
      <c r="DD190">
        <v>268</v>
      </c>
      <c r="DE190">
        <v>35</v>
      </c>
      <c r="DF190">
        <v>22898</v>
      </c>
      <c r="DG190">
        <v>1.84</v>
      </c>
      <c r="DH190">
        <v>694</v>
      </c>
      <c r="DI190">
        <v>2044</v>
      </c>
      <c r="DJ190">
        <v>1616</v>
      </c>
      <c r="DK190">
        <v>428</v>
      </c>
      <c r="DL190">
        <v>0</v>
      </c>
      <c r="DM190">
        <f t="shared" si="22"/>
        <v>1</v>
      </c>
      <c r="DN190">
        <f t="shared" si="23"/>
        <v>0</v>
      </c>
      <c r="DO190">
        <f t="shared" si="24"/>
        <v>0</v>
      </c>
      <c r="DP190">
        <f t="shared" si="25"/>
        <v>0</v>
      </c>
      <c r="DQ190">
        <f t="shared" si="26"/>
        <v>0</v>
      </c>
      <c r="DR190">
        <f t="shared" si="27"/>
        <v>1</v>
      </c>
      <c r="DS190">
        <f t="shared" si="28"/>
        <v>1</v>
      </c>
      <c r="DT190">
        <f t="shared" si="29"/>
        <v>0</v>
      </c>
      <c r="DU190">
        <f t="shared" si="30"/>
        <v>0</v>
      </c>
      <c r="DV190">
        <f t="shared" si="31"/>
        <v>0</v>
      </c>
      <c r="DW190">
        <f t="shared" si="32"/>
        <v>0</v>
      </c>
    </row>
    <row r="191" spans="1:127" x14ac:dyDescent="0.25">
      <c r="A191">
        <v>20118197075</v>
      </c>
      <c r="B191">
        <v>15105</v>
      </c>
      <c r="C191" t="s">
        <v>181</v>
      </c>
      <c r="D191">
        <v>0.14000000000000001</v>
      </c>
      <c r="E191">
        <v>20111223</v>
      </c>
      <c r="F191" t="s">
        <v>182</v>
      </c>
      <c r="G191" t="s">
        <v>173</v>
      </c>
      <c r="H191">
        <v>0</v>
      </c>
      <c r="I191" t="s">
        <v>125</v>
      </c>
      <c r="J191">
        <v>12</v>
      </c>
      <c r="K191" t="s">
        <v>199</v>
      </c>
      <c r="L191" t="s">
        <v>69</v>
      </c>
      <c r="M191" t="s">
        <v>11</v>
      </c>
      <c r="N191" t="s">
        <v>43</v>
      </c>
      <c r="O191" t="s">
        <v>156</v>
      </c>
      <c r="P191" t="s">
        <v>45</v>
      </c>
      <c r="Q191" t="s">
        <v>46</v>
      </c>
      <c r="R191" t="s">
        <v>47</v>
      </c>
      <c r="S191" t="s">
        <v>48</v>
      </c>
      <c r="T191" t="s">
        <v>1042</v>
      </c>
      <c r="U191" t="s">
        <v>123</v>
      </c>
      <c r="V191" t="s">
        <v>51</v>
      </c>
      <c r="W191" t="s">
        <v>50</v>
      </c>
      <c r="X191">
        <v>29</v>
      </c>
      <c r="Y191" t="s">
        <v>52</v>
      </c>
      <c r="Z191" t="s">
        <v>85</v>
      </c>
      <c r="AA191" t="s">
        <v>54</v>
      </c>
      <c r="AB191" t="s">
        <v>11</v>
      </c>
      <c r="AC191" t="s">
        <v>86</v>
      </c>
      <c r="AD191" t="s">
        <v>56</v>
      </c>
      <c r="AE191" t="s">
        <v>57</v>
      </c>
      <c r="AF191" t="s">
        <v>47</v>
      </c>
      <c r="AG191" t="s">
        <v>73</v>
      </c>
      <c r="AH191">
        <v>23</v>
      </c>
      <c r="AI191" t="s">
        <v>60</v>
      </c>
      <c r="AJ191" t="s">
        <v>47</v>
      </c>
      <c r="AK191" t="s">
        <v>47</v>
      </c>
      <c r="AL191">
        <v>0</v>
      </c>
      <c r="AM191" t="s">
        <v>11</v>
      </c>
      <c r="AN191" t="s">
        <v>61</v>
      </c>
      <c r="AO191" t="s">
        <v>62</v>
      </c>
      <c r="AP191" t="s">
        <v>1043</v>
      </c>
      <c r="AQ191" t="s">
        <v>63</v>
      </c>
      <c r="AR191">
        <v>0</v>
      </c>
      <c r="AS191">
        <v>1</v>
      </c>
      <c r="AT191">
        <v>0</v>
      </c>
      <c r="AU191">
        <v>0</v>
      </c>
      <c r="AV191" t="s">
        <v>11</v>
      </c>
      <c r="AW191">
        <v>12</v>
      </c>
      <c r="AX191" t="s">
        <v>64</v>
      </c>
      <c r="AY191">
        <v>1</v>
      </c>
      <c r="AZ191" t="s">
        <v>90</v>
      </c>
      <c r="BA191">
        <v>41.500425</v>
      </c>
      <c r="BB191">
        <v>-81.696890999999894</v>
      </c>
      <c r="BC191">
        <v>2011</v>
      </c>
      <c r="BD191">
        <v>12</v>
      </c>
      <c r="BE191">
        <v>15659</v>
      </c>
      <c r="BF191">
        <v>162</v>
      </c>
      <c r="BG191">
        <v>390351077011</v>
      </c>
      <c r="BH191">
        <v>2142</v>
      </c>
      <c r="BI191">
        <v>1770609</v>
      </c>
      <c r="BJ191">
        <v>1377</v>
      </c>
      <c r="BK191">
        <v>688</v>
      </c>
      <c r="BL191">
        <v>689</v>
      </c>
      <c r="BM191">
        <v>31.1999999999999</v>
      </c>
      <c r="BN191">
        <v>19</v>
      </c>
      <c r="BO191">
        <v>0</v>
      </c>
      <c r="BP191">
        <v>0</v>
      </c>
      <c r="BQ191">
        <v>0</v>
      </c>
      <c r="BR191">
        <v>35</v>
      </c>
      <c r="BS191">
        <v>50</v>
      </c>
      <c r="BT191">
        <v>14</v>
      </c>
      <c r="BU191">
        <v>173</v>
      </c>
      <c r="BV191">
        <v>326</v>
      </c>
      <c r="BW191">
        <v>228</v>
      </c>
      <c r="BX191">
        <v>82</v>
      </c>
      <c r="BY191">
        <v>93</v>
      </c>
      <c r="BZ191">
        <v>60</v>
      </c>
      <c r="CA191">
        <v>93</v>
      </c>
      <c r="CB191">
        <v>168</v>
      </c>
      <c r="CC191">
        <v>7</v>
      </c>
      <c r="CD191">
        <v>19</v>
      </c>
      <c r="CE191">
        <v>10</v>
      </c>
      <c r="CF191">
        <v>0</v>
      </c>
      <c r="CG191">
        <v>0</v>
      </c>
      <c r="CH191">
        <v>0</v>
      </c>
      <c r="CI191">
        <v>0</v>
      </c>
      <c r="CJ191">
        <v>0</v>
      </c>
      <c r="CK191">
        <v>19</v>
      </c>
      <c r="CL191">
        <v>10</v>
      </c>
      <c r="CM191">
        <v>358</v>
      </c>
      <c r="CN191">
        <v>871</v>
      </c>
      <c r="CO191">
        <v>30</v>
      </c>
      <c r="CP191">
        <v>62</v>
      </c>
      <c r="CQ191">
        <v>0</v>
      </c>
      <c r="CR191">
        <v>19</v>
      </c>
      <c r="CS191">
        <v>37</v>
      </c>
      <c r="CT191">
        <v>22</v>
      </c>
      <c r="CU191">
        <v>1086</v>
      </c>
      <c r="CV191">
        <v>130</v>
      </c>
      <c r="CW191">
        <v>154</v>
      </c>
      <c r="CX191">
        <v>40</v>
      </c>
      <c r="CY191">
        <v>40</v>
      </c>
      <c r="CZ191">
        <v>101</v>
      </c>
      <c r="DA191">
        <v>0</v>
      </c>
      <c r="DB191">
        <v>310</v>
      </c>
      <c r="DC191">
        <v>152</v>
      </c>
      <c r="DD191">
        <v>140</v>
      </c>
      <c r="DE191">
        <v>19</v>
      </c>
      <c r="DF191">
        <v>36786</v>
      </c>
      <c r="DG191">
        <v>1.54</v>
      </c>
      <c r="DH191">
        <v>353</v>
      </c>
      <c r="DI191">
        <v>990</v>
      </c>
      <c r="DJ191">
        <v>896</v>
      </c>
      <c r="DK191">
        <v>94</v>
      </c>
      <c r="DL191">
        <v>55</v>
      </c>
      <c r="DM191">
        <f t="shared" si="22"/>
        <v>1</v>
      </c>
      <c r="DN191">
        <f t="shared" si="23"/>
        <v>0</v>
      </c>
      <c r="DO191">
        <f t="shared" si="24"/>
        <v>0</v>
      </c>
      <c r="DP191">
        <f t="shared" si="25"/>
        <v>0</v>
      </c>
      <c r="DQ191">
        <f t="shared" si="26"/>
        <v>0</v>
      </c>
      <c r="DR191">
        <f t="shared" si="27"/>
        <v>1</v>
      </c>
      <c r="DS191">
        <f t="shared" si="28"/>
        <v>1</v>
      </c>
      <c r="DT191">
        <f t="shared" si="29"/>
        <v>0</v>
      </c>
      <c r="DU191">
        <f t="shared" si="30"/>
        <v>0</v>
      </c>
      <c r="DV191">
        <f t="shared" si="31"/>
        <v>0</v>
      </c>
      <c r="DW191">
        <f t="shared" si="32"/>
        <v>0</v>
      </c>
    </row>
    <row r="192" spans="1:127" x14ac:dyDescent="0.25">
      <c r="A192">
        <v>20118197152</v>
      </c>
      <c r="B192">
        <v>15268</v>
      </c>
      <c r="C192" t="s">
        <v>99</v>
      </c>
      <c r="D192">
        <v>16.6099999999999</v>
      </c>
      <c r="E192">
        <v>20111228</v>
      </c>
      <c r="F192" t="s">
        <v>100</v>
      </c>
      <c r="G192" t="s">
        <v>260</v>
      </c>
      <c r="H192">
        <v>0</v>
      </c>
      <c r="I192" t="s">
        <v>82</v>
      </c>
      <c r="J192">
        <v>19</v>
      </c>
      <c r="K192" t="s">
        <v>68</v>
      </c>
      <c r="L192" t="s">
        <v>69</v>
      </c>
      <c r="M192" t="s">
        <v>11</v>
      </c>
      <c r="N192" t="s">
        <v>43</v>
      </c>
      <c r="O192" t="s">
        <v>71</v>
      </c>
      <c r="P192" t="s">
        <v>45</v>
      </c>
      <c r="Q192" t="s">
        <v>46</v>
      </c>
      <c r="R192" t="s">
        <v>145</v>
      </c>
      <c r="S192" t="s">
        <v>96</v>
      </c>
      <c r="T192" t="s">
        <v>1044</v>
      </c>
      <c r="U192" t="s">
        <v>89</v>
      </c>
      <c r="V192" t="s">
        <v>77</v>
      </c>
      <c r="W192" t="s">
        <v>51</v>
      </c>
      <c r="X192">
        <v>0</v>
      </c>
      <c r="Y192" t="s">
        <v>11</v>
      </c>
      <c r="Z192" t="s">
        <v>85</v>
      </c>
      <c r="AA192">
        <v>0</v>
      </c>
      <c r="AB192" t="s">
        <v>11</v>
      </c>
      <c r="AC192" t="s">
        <v>263</v>
      </c>
      <c r="AD192" t="s">
        <v>56</v>
      </c>
      <c r="AE192" t="s">
        <v>57</v>
      </c>
      <c r="AF192" t="s">
        <v>122</v>
      </c>
      <c r="AG192" t="s">
        <v>73</v>
      </c>
      <c r="AH192">
        <v>41</v>
      </c>
      <c r="AI192" t="s">
        <v>52</v>
      </c>
      <c r="AJ192" t="s">
        <v>51</v>
      </c>
      <c r="AK192" t="s">
        <v>50</v>
      </c>
      <c r="AL192" t="s">
        <v>54</v>
      </c>
      <c r="AM192" t="s">
        <v>11</v>
      </c>
      <c r="AN192" t="s">
        <v>61</v>
      </c>
      <c r="AO192" t="s">
        <v>62</v>
      </c>
      <c r="AP192" t="s">
        <v>1045</v>
      </c>
      <c r="AQ192" t="s">
        <v>63</v>
      </c>
      <c r="AR192">
        <v>0</v>
      </c>
      <c r="AS192">
        <v>1</v>
      </c>
      <c r="AT192">
        <v>0</v>
      </c>
      <c r="AU192">
        <v>0</v>
      </c>
      <c r="AV192" t="s">
        <v>11</v>
      </c>
      <c r="AW192">
        <v>12</v>
      </c>
      <c r="AX192" t="s">
        <v>64</v>
      </c>
      <c r="AY192">
        <v>1</v>
      </c>
      <c r="AZ192" t="s">
        <v>90</v>
      </c>
      <c r="BA192">
        <v>41.473629000000003</v>
      </c>
      <c r="BB192">
        <v>-81.699329000000006</v>
      </c>
      <c r="BC192">
        <v>2011</v>
      </c>
      <c r="BD192">
        <v>12</v>
      </c>
      <c r="BE192">
        <v>15672</v>
      </c>
      <c r="BF192">
        <v>1118</v>
      </c>
      <c r="BG192">
        <v>390351041002</v>
      </c>
      <c r="BH192">
        <v>1788</v>
      </c>
      <c r="BI192">
        <v>121610</v>
      </c>
      <c r="BJ192">
        <v>299</v>
      </c>
      <c r="BK192">
        <v>141</v>
      </c>
      <c r="BL192">
        <v>158</v>
      </c>
      <c r="BM192">
        <v>54.7</v>
      </c>
      <c r="BN192">
        <v>0</v>
      </c>
      <c r="BO192">
        <v>0</v>
      </c>
      <c r="BP192">
        <v>0</v>
      </c>
      <c r="BQ192">
        <v>0</v>
      </c>
      <c r="BR192">
        <v>3</v>
      </c>
      <c r="BS192">
        <v>6</v>
      </c>
      <c r="BT192">
        <v>12</v>
      </c>
      <c r="BU192">
        <v>20</v>
      </c>
      <c r="BV192">
        <v>0</v>
      </c>
      <c r="BW192">
        <v>0</v>
      </c>
      <c r="BX192">
        <v>13</v>
      </c>
      <c r="BY192">
        <v>9</v>
      </c>
      <c r="BZ192">
        <v>28</v>
      </c>
      <c r="CA192">
        <v>62</v>
      </c>
      <c r="CB192">
        <v>46</v>
      </c>
      <c r="CC192">
        <v>17</v>
      </c>
      <c r="CD192">
        <v>28</v>
      </c>
      <c r="CE192">
        <v>0</v>
      </c>
      <c r="CF192">
        <v>0</v>
      </c>
      <c r="CG192">
        <v>25</v>
      </c>
      <c r="CH192">
        <v>5</v>
      </c>
      <c r="CI192">
        <v>0</v>
      </c>
      <c r="CJ192">
        <v>25</v>
      </c>
      <c r="CK192">
        <v>0</v>
      </c>
      <c r="CL192">
        <v>55</v>
      </c>
      <c r="CM192">
        <v>31</v>
      </c>
      <c r="CN192">
        <v>260</v>
      </c>
      <c r="CO192">
        <v>3</v>
      </c>
      <c r="CP192">
        <v>0</v>
      </c>
      <c r="CQ192">
        <v>0</v>
      </c>
      <c r="CR192">
        <v>0</v>
      </c>
      <c r="CS192">
        <v>5</v>
      </c>
      <c r="CT192">
        <v>105</v>
      </c>
      <c r="CU192">
        <v>258</v>
      </c>
      <c r="CV192">
        <v>138</v>
      </c>
      <c r="CW192">
        <v>89</v>
      </c>
      <c r="CX192">
        <v>0</v>
      </c>
      <c r="CY192">
        <v>0</v>
      </c>
      <c r="CZ192">
        <v>15</v>
      </c>
      <c r="DA192">
        <v>16</v>
      </c>
      <c r="DB192">
        <v>0</v>
      </c>
      <c r="DC192">
        <v>0</v>
      </c>
      <c r="DD192">
        <v>0</v>
      </c>
      <c r="DE192">
        <v>0</v>
      </c>
      <c r="DF192">
        <v>9107</v>
      </c>
      <c r="DG192">
        <v>1.53</v>
      </c>
      <c r="DH192">
        <v>142</v>
      </c>
      <c r="DI192">
        <v>229</v>
      </c>
      <c r="DJ192">
        <v>196</v>
      </c>
      <c r="DK192">
        <v>33</v>
      </c>
      <c r="DL192">
        <v>52</v>
      </c>
      <c r="DM192">
        <f t="shared" si="22"/>
        <v>1</v>
      </c>
      <c r="DN192">
        <f t="shared" si="23"/>
        <v>0</v>
      </c>
      <c r="DO192">
        <f t="shared" si="24"/>
        <v>0</v>
      </c>
      <c r="DP192">
        <f t="shared" si="25"/>
        <v>0</v>
      </c>
      <c r="DQ192">
        <f t="shared" si="26"/>
        <v>0</v>
      </c>
      <c r="DR192">
        <f t="shared" si="27"/>
        <v>1</v>
      </c>
      <c r="DS192">
        <f t="shared" si="28"/>
        <v>1</v>
      </c>
      <c r="DT192">
        <f t="shared" si="29"/>
        <v>0</v>
      </c>
      <c r="DU192">
        <f t="shared" si="30"/>
        <v>0</v>
      </c>
      <c r="DV192">
        <f t="shared" si="31"/>
        <v>0</v>
      </c>
      <c r="DW192">
        <f t="shared" si="32"/>
        <v>0</v>
      </c>
    </row>
    <row r="193" spans="1:127" x14ac:dyDescent="0.25">
      <c r="A193">
        <v>20118197491</v>
      </c>
      <c r="B193">
        <v>15383</v>
      </c>
      <c r="C193" t="s">
        <v>241</v>
      </c>
      <c r="D193">
        <v>3.19</v>
      </c>
      <c r="E193">
        <v>20111231</v>
      </c>
      <c r="F193" t="s">
        <v>202</v>
      </c>
      <c r="G193" t="s">
        <v>416</v>
      </c>
      <c r="H193">
        <v>0</v>
      </c>
      <c r="I193" t="s">
        <v>102</v>
      </c>
      <c r="J193">
        <v>19</v>
      </c>
      <c r="K193" t="s">
        <v>68</v>
      </c>
      <c r="L193" t="s">
        <v>69</v>
      </c>
      <c r="M193" t="s">
        <v>11</v>
      </c>
      <c r="N193" t="s">
        <v>43</v>
      </c>
      <c r="O193" t="s">
        <v>44</v>
      </c>
      <c r="P193" t="s">
        <v>45</v>
      </c>
      <c r="Q193" t="s">
        <v>46</v>
      </c>
      <c r="R193" t="s">
        <v>95</v>
      </c>
      <c r="S193" t="s">
        <v>96</v>
      </c>
      <c r="T193" t="s">
        <v>1046</v>
      </c>
      <c r="U193" t="s">
        <v>89</v>
      </c>
      <c r="V193" t="s">
        <v>77</v>
      </c>
      <c r="W193" t="s">
        <v>50</v>
      </c>
      <c r="X193">
        <v>50</v>
      </c>
      <c r="Y193" t="s">
        <v>52</v>
      </c>
      <c r="Z193" t="s">
        <v>85</v>
      </c>
      <c r="AA193" t="s">
        <v>54</v>
      </c>
      <c r="AB193" t="s">
        <v>11</v>
      </c>
      <c r="AC193" t="s">
        <v>86</v>
      </c>
      <c r="AD193" t="s">
        <v>56</v>
      </c>
      <c r="AE193" t="s">
        <v>57</v>
      </c>
      <c r="AF193" t="s">
        <v>47</v>
      </c>
      <c r="AG193" t="s">
        <v>73</v>
      </c>
      <c r="AH193">
        <v>45</v>
      </c>
      <c r="AI193" t="s">
        <v>60</v>
      </c>
      <c r="AJ193" t="s">
        <v>76</v>
      </c>
      <c r="AK193" t="s">
        <v>77</v>
      </c>
      <c r="AL193" t="s">
        <v>54</v>
      </c>
      <c r="AM193" t="s">
        <v>11</v>
      </c>
      <c r="AN193" t="s">
        <v>61</v>
      </c>
      <c r="AO193" t="s">
        <v>62</v>
      </c>
      <c r="AP193" t="s">
        <v>1047</v>
      </c>
      <c r="AQ193" t="s">
        <v>63</v>
      </c>
      <c r="AR193">
        <v>0</v>
      </c>
      <c r="AS193">
        <v>0</v>
      </c>
      <c r="AT193">
        <v>0</v>
      </c>
      <c r="AU193">
        <v>1</v>
      </c>
      <c r="AV193" t="s">
        <v>11</v>
      </c>
      <c r="AW193">
        <v>12</v>
      </c>
      <c r="AX193" t="s">
        <v>64</v>
      </c>
      <c r="AY193">
        <v>1</v>
      </c>
      <c r="AZ193" t="s">
        <v>90</v>
      </c>
      <c r="BA193">
        <v>41.463462999999898</v>
      </c>
      <c r="BB193">
        <v>-81.709693999999899</v>
      </c>
      <c r="BC193">
        <v>2011</v>
      </c>
      <c r="BD193">
        <v>12</v>
      </c>
      <c r="BE193">
        <v>15690</v>
      </c>
      <c r="BF193">
        <v>93</v>
      </c>
      <c r="BG193">
        <v>390351029002</v>
      </c>
      <c r="BH193">
        <v>1748</v>
      </c>
      <c r="BI193">
        <v>241576</v>
      </c>
      <c r="BJ193">
        <v>1303</v>
      </c>
      <c r="BK193">
        <v>640</v>
      </c>
      <c r="BL193">
        <v>663</v>
      </c>
      <c r="BM193">
        <v>29.8</v>
      </c>
      <c r="BN193">
        <v>70</v>
      </c>
      <c r="BO193">
        <v>90</v>
      </c>
      <c r="BP193">
        <v>84</v>
      </c>
      <c r="BQ193">
        <v>127</v>
      </c>
      <c r="BR193">
        <v>21</v>
      </c>
      <c r="BS193">
        <v>38</v>
      </c>
      <c r="BT193">
        <v>5</v>
      </c>
      <c r="BU193">
        <v>76</v>
      </c>
      <c r="BV193">
        <v>147</v>
      </c>
      <c r="BW193">
        <v>69</v>
      </c>
      <c r="BX193">
        <v>75</v>
      </c>
      <c r="BY193">
        <v>34</v>
      </c>
      <c r="BZ193">
        <v>137</v>
      </c>
      <c r="CA193">
        <v>111</v>
      </c>
      <c r="CB193">
        <v>51</v>
      </c>
      <c r="CC193">
        <v>0</v>
      </c>
      <c r="CD193">
        <v>39</v>
      </c>
      <c r="CE193">
        <v>5</v>
      </c>
      <c r="CF193">
        <v>28</v>
      </c>
      <c r="CG193">
        <v>54</v>
      </c>
      <c r="CH193">
        <v>5</v>
      </c>
      <c r="CI193">
        <v>29</v>
      </c>
      <c r="CJ193">
        <v>8</v>
      </c>
      <c r="CK193">
        <v>371</v>
      </c>
      <c r="CL193">
        <v>129</v>
      </c>
      <c r="CM193">
        <v>188</v>
      </c>
      <c r="CN193">
        <v>1011</v>
      </c>
      <c r="CO193">
        <v>0</v>
      </c>
      <c r="CP193">
        <v>0</v>
      </c>
      <c r="CQ193">
        <v>0</v>
      </c>
      <c r="CR193">
        <v>17</v>
      </c>
      <c r="CS193">
        <v>87</v>
      </c>
      <c r="CT193">
        <v>779</v>
      </c>
      <c r="CU193">
        <v>792</v>
      </c>
      <c r="CV193">
        <v>296</v>
      </c>
      <c r="CW193">
        <v>136</v>
      </c>
      <c r="CX193">
        <v>101</v>
      </c>
      <c r="CY193">
        <v>67</v>
      </c>
      <c r="CZ193">
        <v>150</v>
      </c>
      <c r="DA193">
        <v>13</v>
      </c>
      <c r="DB193">
        <v>28</v>
      </c>
      <c r="DC193">
        <v>1</v>
      </c>
      <c r="DD193">
        <v>0</v>
      </c>
      <c r="DE193">
        <v>0</v>
      </c>
      <c r="DF193">
        <v>25500</v>
      </c>
      <c r="DG193">
        <v>2.92</v>
      </c>
      <c r="DH193">
        <v>104</v>
      </c>
      <c r="DI193">
        <v>495</v>
      </c>
      <c r="DJ193">
        <v>446</v>
      </c>
      <c r="DK193">
        <v>49</v>
      </c>
      <c r="DL193">
        <v>210</v>
      </c>
      <c r="DM193">
        <f t="shared" si="22"/>
        <v>1</v>
      </c>
      <c r="DN193">
        <f t="shared" si="23"/>
        <v>0</v>
      </c>
      <c r="DO193">
        <f t="shared" si="24"/>
        <v>0</v>
      </c>
      <c r="DP193">
        <f t="shared" si="25"/>
        <v>0</v>
      </c>
      <c r="DQ193">
        <f t="shared" si="26"/>
        <v>0</v>
      </c>
      <c r="DR193">
        <f t="shared" si="27"/>
        <v>1</v>
      </c>
      <c r="DS193">
        <f t="shared" si="28"/>
        <v>1</v>
      </c>
      <c r="DT193">
        <f t="shared" si="29"/>
        <v>0</v>
      </c>
      <c r="DU193">
        <f t="shared" si="30"/>
        <v>0</v>
      </c>
      <c r="DV193">
        <f t="shared" si="31"/>
        <v>0</v>
      </c>
      <c r="DW193">
        <f t="shared" si="32"/>
        <v>0</v>
      </c>
    </row>
    <row r="194" spans="1:127" x14ac:dyDescent="0.25">
      <c r="A194">
        <v>20118197660</v>
      </c>
      <c r="B194">
        <v>15333</v>
      </c>
      <c r="C194" t="s">
        <v>417</v>
      </c>
      <c r="D194">
        <v>2.9</v>
      </c>
      <c r="E194">
        <v>20111230</v>
      </c>
      <c r="F194" t="s">
        <v>418</v>
      </c>
      <c r="G194" t="s">
        <v>419</v>
      </c>
      <c r="H194">
        <v>0.02</v>
      </c>
      <c r="I194" t="s">
        <v>125</v>
      </c>
      <c r="J194">
        <v>17</v>
      </c>
      <c r="K194" t="s">
        <v>68</v>
      </c>
      <c r="L194" t="s">
        <v>69</v>
      </c>
      <c r="M194" t="s">
        <v>11</v>
      </c>
      <c r="N194" t="s">
        <v>43</v>
      </c>
      <c r="O194" t="s">
        <v>121</v>
      </c>
      <c r="P194" t="s">
        <v>104</v>
      </c>
      <c r="Q194" t="s">
        <v>72</v>
      </c>
      <c r="R194" t="s">
        <v>119</v>
      </c>
      <c r="S194" t="s">
        <v>98</v>
      </c>
      <c r="T194" t="s">
        <v>1048</v>
      </c>
      <c r="U194" t="s">
        <v>73</v>
      </c>
      <c r="V194" t="s">
        <v>50</v>
      </c>
      <c r="W194" t="s">
        <v>51</v>
      </c>
      <c r="X194">
        <v>60</v>
      </c>
      <c r="Y194" t="s">
        <v>60</v>
      </c>
      <c r="Z194" t="s">
        <v>74</v>
      </c>
      <c r="AA194" t="s">
        <v>54</v>
      </c>
      <c r="AB194" t="s">
        <v>11</v>
      </c>
      <c r="AC194" t="s">
        <v>86</v>
      </c>
      <c r="AD194" t="s">
        <v>111</v>
      </c>
      <c r="AE194" t="s">
        <v>415</v>
      </c>
      <c r="AF194" t="s">
        <v>48</v>
      </c>
      <c r="AG194" t="s">
        <v>49</v>
      </c>
      <c r="AH194">
        <v>34</v>
      </c>
      <c r="AI194" t="s">
        <v>52</v>
      </c>
      <c r="AJ194" t="s">
        <v>77</v>
      </c>
      <c r="AK194" t="s">
        <v>76</v>
      </c>
      <c r="AL194" t="s">
        <v>54</v>
      </c>
      <c r="AM194" t="s">
        <v>11</v>
      </c>
      <c r="AN194" t="s">
        <v>61</v>
      </c>
      <c r="AO194" t="s">
        <v>62</v>
      </c>
      <c r="AP194" t="s">
        <v>1049</v>
      </c>
      <c r="AQ194" t="s">
        <v>63</v>
      </c>
      <c r="AR194">
        <v>0</v>
      </c>
      <c r="AS194">
        <v>0</v>
      </c>
      <c r="AT194">
        <v>1</v>
      </c>
      <c r="AU194">
        <v>1</v>
      </c>
      <c r="AV194" t="s">
        <v>174</v>
      </c>
      <c r="AW194">
        <v>12</v>
      </c>
      <c r="AX194" t="s">
        <v>64</v>
      </c>
      <c r="AY194">
        <v>1</v>
      </c>
      <c r="AZ194" t="s">
        <v>90</v>
      </c>
      <c r="BA194">
        <v>41.483854000000001</v>
      </c>
      <c r="BB194">
        <v>-81.748878000000005</v>
      </c>
      <c r="BC194">
        <v>2011</v>
      </c>
      <c r="BD194">
        <v>12</v>
      </c>
      <c r="BE194">
        <v>15698</v>
      </c>
      <c r="BF194">
        <v>60</v>
      </c>
      <c r="BG194">
        <v>390351011022</v>
      </c>
      <c r="BH194">
        <v>763</v>
      </c>
      <c r="BI194">
        <v>330316</v>
      </c>
      <c r="BJ194">
        <v>1104</v>
      </c>
      <c r="BK194">
        <v>573</v>
      </c>
      <c r="BL194">
        <v>531</v>
      </c>
      <c r="BM194">
        <v>36.1</v>
      </c>
      <c r="BN194">
        <v>0</v>
      </c>
      <c r="BO194">
        <v>68</v>
      </c>
      <c r="BP194">
        <v>36</v>
      </c>
      <c r="BQ194">
        <v>0</v>
      </c>
      <c r="BR194">
        <v>0</v>
      </c>
      <c r="BS194">
        <v>20</v>
      </c>
      <c r="BT194">
        <v>0</v>
      </c>
      <c r="BU194">
        <v>149</v>
      </c>
      <c r="BV194">
        <v>195</v>
      </c>
      <c r="BW194">
        <v>75</v>
      </c>
      <c r="BX194">
        <v>98</v>
      </c>
      <c r="BY194">
        <v>214</v>
      </c>
      <c r="BZ194">
        <v>35</v>
      </c>
      <c r="CA194">
        <v>15</v>
      </c>
      <c r="CB194">
        <v>84</v>
      </c>
      <c r="CC194">
        <v>52</v>
      </c>
      <c r="CD194">
        <v>19</v>
      </c>
      <c r="CE194">
        <v>0</v>
      </c>
      <c r="CF194">
        <v>0</v>
      </c>
      <c r="CG194">
        <v>16</v>
      </c>
      <c r="CH194">
        <v>7</v>
      </c>
      <c r="CI194">
        <v>21</v>
      </c>
      <c r="CJ194">
        <v>0</v>
      </c>
      <c r="CK194">
        <v>104</v>
      </c>
      <c r="CL194">
        <v>44</v>
      </c>
      <c r="CM194">
        <v>0</v>
      </c>
      <c r="CN194">
        <v>1068</v>
      </c>
      <c r="CO194">
        <v>0</v>
      </c>
      <c r="CP194">
        <v>0</v>
      </c>
      <c r="CQ194">
        <v>0</v>
      </c>
      <c r="CR194">
        <v>0</v>
      </c>
      <c r="CS194">
        <v>36</v>
      </c>
      <c r="CT194">
        <v>16</v>
      </c>
      <c r="CU194">
        <v>831</v>
      </c>
      <c r="CV194">
        <v>57</v>
      </c>
      <c r="CW194">
        <v>42</v>
      </c>
      <c r="CX194">
        <v>35</v>
      </c>
      <c r="CY194">
        <v>32</v>
      </c>
      <c r="CZ194">
        <v>160</v>
      </c>
      <c r="DA194">
        <v>68</v>
      </c>
      <c r="DB194">
        <v>246</v>
      </c>
      <c r="DC194">
        <v>122</v>
      </c>
      <c r="DD194">
        <v>58</v>
      </c>
      <c r="DE194">
        <v>11</v>
      </c>
      <c r="DF194">
        <v>57917</v>
      </c>
      <c r="DG194">
        <v>1.7</v>
      </c>
      <c r="DH194">
        <v>68</v>
      </c>
      <c r="DI194">
        <v>811</v>
      </c>
      <c r="DJ194">
        <v>649</v>
      </c>
      <c r="DK194">
        <v>162</v>
      </c>
      <c r="DL194">
        <v>192</v>
      </c>
      <c r="DM194">
        <f t="shared" si="22"/>
        <v>1</v>
      </c>
      <c r="DN194">
        <f t="shared" si="23"/>
        <v>0</v>
      </c>
      <c r="DO194">
        <f t="shared" si="24"/>
        <v>0</v>
      </c>
      <c r="DP194">
        <f t="shared" si="25"/>
        <v>0</v>
      </c>
      <c r="DQ194">
        <f t="shared" si="26"/>
        <v>0</v>
      </c>
      <c r="DR194">
        <f t="shared" si="27"/>
        <v>1</v>
      </c>
      <c r="DS194">
        <f t="shared" si="28"/>
        <v>1</v>
      </c>
      <c r="DT194">
        <f t="shared" si="29"/>
        <v>0</v>
      </c>
      <c r="DU194">
        <f t="shared" si="30"/>
        <v>0</v>
      </c>
      <c r="DV194">
        <f t="shared" si="31"/>
        <v>0</v>
      </c>
      <c r="DW194">
        <f t="shared" si="32"/>
        <v>0</v>
      </c>
    </row>
    <row r="195" spans="1:127" x14ac:dyDescent="0.25">
      <c r="A195">
        <v>20118197672</v>
      </c>
      <c r="B195">
        <v>15422</v>
      </c>
      <c r="C195" t="s">
        <v>65</v>
      </c>
      <c r="D195">
        <v>6.15</v>
      </c>
      <c r="E195">
        <v>20110730</v>
      </c>
      <c r="F195" t="s">
        <v>66</v>
      </c>
      <c r="G195" t="s">
        <v>240</v>
      </c>
      <c r="H195">
        <v>0</v>
      </c>
      <c r="I195" t="s">
        <v>102</v>
      </c>
      <c r="J195">
        <v>12</v>
      </c>
      <c r="K195" t="s">
        <v>41</v>
      </c>
      <c r="L195" t="s">
        <v>69</v>
      </c>
      <c r="M195" t="s">
        <v>11</v>
      </c>
      <c r="N195" t="s">
        <v>43</v>
      </c>
      <c r="O195" t="s">
        <v>71</v>
      </c>
      <c r="P195" t="s">
        <v>45</v>
      </c>
      <c r="Q195" t="s">
        <v>94</v>
      </c>
      <c r="R195" t="s">
        <v>95</v>
      </c>
      <c r="S195" t="s">
        <v>48</v>
      </c>
      <c r="T195" t="s">
        <v>1050</v>
      </c>
      <c r="U195" t="s">
        <v>123</v>
      </c>
      <c r="V195" t="s">
        <v>51</v>
      </c>
      <c r="W195" t="s">
        <v>238</v>
      </c>
      <c r="X195">
        <v>26</v>
      </c>
      <c r="Y195" t="s">
        <v>60</v>
      </c>
      <c r="Z195" t="s">
        <v>120</v>
      </c>
      <c r="AA195" t="s">
        <v>54</v>
      </c>
      <c r="AB195" t="s">
        <v>11</v>
      </c>
      <c r="AC195" t="s">
        <v>86</v>
      </c>
      <c r="AD195" t="s">
        <v>56</v>
      </c>
      <c r="AE195" t="s">
        <v>57</v>
      </c>
      <c r="AF195" t="s">
        <v>98</v>
      </c>
      <c r="AG195" t="s">
        <v>73</v>
      </c>
      <c r="AH195">
        <v>27</v>
      </c>
      <c r="AI195" t="s">
        <v>60</v>
      </c>
      <c r="AJ195" t="s">
        <v>77</v>
      </c>
      <c r="AK195" t="s">
        <v>76</v>
      </c>
      <c r="AL195" t="s">
        <v>54</v>
      </c>
      <c r="AM195" t="s">
        <v>11</v>
      </c>
      <c r="AN195" t="s">
        <v>61</v>
      </c>
      <c r="AO195" t="s">
        <v>62</v>
      </c>
      <c r="AP195" t="s">
        <v>1051</v>
      </c>
      <c r="AQ195" t="s">
        <v>63</v>
      </c>
      <c r="AR195">
        <v>0</v>
      </c>
      <c r="AS195">
        <v>0</v>
      </c>
      <c r="AT195">
        <v>1</v>
      </c>
      <c r="AU195">
        <v>0</v>
      </c>
      <c r="AV195" t="s">
        <v>11</v>
      </c>
      <c r="AW195">
        <v>12</v>
      </c>
      <c r="AX195" t="s">
        <v>64</v>
      </c>
      <c r="AY195">
        <v>1</v>
      </c>
      <c r="AZ195" t="s">
        <v>90</v>
      </c>
      <c r="BA195">
        <v>41.4848649999999</v>
      </c>
      <c r="BB195">
        <v>-81.727231000000003</v>
      </c>
      <c r="BC195">
        <v>2011</v>
      </c>
      <c r="BD195">
        <v>7</v>
      </c>
      <c r="BE195">
        <v>15703</v>
      </c>
      <c r="BF195">
        <v>94</v>
      </c>
      <c r="BG195">
        <v>390351031001</v>
      </c>
      <c r="BH195">
        <v>1749</v>
      </c>
      <c r="BI195">
        <v>669059</v>
      </c>
      <c r="BJ195">
        <v>1176</v>
      </c>
      <c r="BK195">
        <v>700</v>
      </c>
      <c r="BL195">
        <v>476</v>
      </c>
      <c r="BM195">
        <v>28.3</v>
      </c>
      <c r="BN195">
        <v>97</v>
      </c>
      <c r="BO195">
        <v>90</v>
      </c>
      <c r="BP195">
        <v>40</v>
      </c>
      <c r="BQ195">
        <v>32</v>
      </c>
      <c r="BR195">
        <v>35</v>
      </c>
      <c r="BS195">
        <v>16</v>
      </c>
      <c r="BT195">
        <v>71</v>
      </c>
      <c r="BU195">
        <v>103</v>
      </c>
      <c r="BV195">
        <v>156</v>
      </c>
      <c r="BW195">
        <v>51</v>
      </c>
      <c r="BX195">
        <v>66</v>
      </c>
      <c r="BY195">
        <v>76</v>
      </c>
      <c r="BZ195">
        <v>68</v>
      </c>
      <c r="CA195">
        <v>40</v>
      </c>
      <c r="CB195">
        <v>100</v>
      </c>
      <c r="CC195">
        <v>26</v>
      </c>
      <c r="CD195">
        <v>24</v>
      </c>
      <c r="CE195">
        <v>48</v>
      </c>
      <c r="CF195">
        <v>0</v>
      </c>
      <c r="CG195">
        <v>0</v>
      </c>
      <c r="CH195">
        <v>31</v>
      </c>
      <c r="CI195">
        <v>4</v>
      </c>
      <c r="CJ195">
        <v>2</v>
      </c>
      <c r="CK195">
        <v>259</v>
      </c>
      <c r="CL195">
        <v>85</v>
      </c>
      <c r="CM195">
        <v>138</v>
      </c>
      <c r="CN195">
        <v>970</v>
      </c>
      <c r="CO195">
        <v>0</v>
      </c>
      <c r="CP195">
        <v>10</v>
      </c>
      <c r="CQ195">
        <v>12</v>
      </c>
      <c r="CR195">
        <v>30</v>
      </c>
      <c r="CS195">
        <v>16</v>
      </c>
      <c r="CT195">
        <v>292</v>
      </c>
      <c r="CU195">
        <v>692</v>
      </c>
      <c r="CV195">
        <v>108</v>
      </c>
      <c r="CW195">
        <v>144</v>
      </c>
      <c r="CX195">
        <v>35</v>
      </c>
      <c r="CY195">
        <v>59</v>
      </c>
      <c r="CZ195">
        <v>171</v>
      </c>
      <c r="DA195">
        <v>36</v>
      </c>
      <c r="DB195">
        <v>68</v>
      </c>
      <c r="DC195">
        <v>54</v>
      </c>
      <c r="DD195">
        <v>13</v>
      </c>
      <c r="DE195">
        <v>4</v>
      </c>
      <c r="DF195">
        <v>33661</v>
      </c>
      <c r="DG195">
        <v>2.36</v>
      </c>
      <c r="DH195">
        <v>66</v>
      </c>
      <c r="DI195">
        <v>584</v>
      </c>
      <c r="DJ195">
        <v>499</v>
      </c>
      <c r="DK195">
        <v>85</v>
      </c>
      <c r="DL195">
        <v>207</v>
      </c>
      <c r="DM195">
        <f t="shared" si="22"/>
        <v>1</v>
      </c>
      <c r="DN195">
        <f t="shared" si="23"/>
        <v>0</v>
      </c>
      <c r="DO195">
        <f t="shared" si="24"/>
        <v>0</v>
      </c>
      <c r="DP195">
        <f t="shared" si="25"/>
        <v>0</v>
      </c>
      <c r="DQ195">
        <f t="shared" si="26"/>
        <v>0</v>
      </c>
      <c r="DR195">
        <f t="shared" si="27"/>
        <v>1</v>
      </c>
      <c r="DS195">
        <f t="shared" si="28"/>
        <v>1</v>
      </c>
      <c r="DT195">
        <f t="shared" si="29"/>
        <v>0</v>
      </c>
      <c r="DU195">
        <f t="shared" si="30"/>
        <v>0</v>
      </c>
      <c r="DV195">
        <f t="shared" si="31"/>
        <v>0</v>
      </c>
      <c r="DW195">
        <f t="shared" si="32"/>
        <v>0</v>
      </c>
    </row>
    <row r="196" spans="1:127" x14ac:dyDescent="0.25">
      <c r="A196">
        <v>20118178655</v>
      </c>
      <c r="B196">
        <v>13736</v>
      </c>
      <c r="C196" t="s">
        <v>37</v>
      </c>
      <c r="D196">
        <v>1.32</v>
      </c>
      <c r="E196">
        <v>20111122</v>
      </c>
      <c r="F196" t="s">
        <v>38</v>
      </c>
      <c r="G196" t="s">
        <v>197</v>
      </c>
      <c r="H196">
        <v>0</v>
      </c>
      <c r="I196" t="s">
        <v>115</v>
      </c>
      <c r="J196">
        <v>15</v>
      </c>
      <c r="K196" t="s">
        <v>68</v>
      </c>
      <c r="L196" t="s">
        <v>69</v>
      </c>
      <c r="M196" t="s">
        <v>11</v>
      </c>
      <c r="N196" t="s">
        <v>43</v>
      </c>
      <c r="O196" t="s">
        <v>121</v>
      </c>
      <c r="P196" t="s">
        <v>104</v>
      </c>
      <c r="Q196" t="s">
        <v>94</v>
      </c>
      <c r="R196" t="s">
        <v>274</v>
      </c>
      <c r="S196" t="s">
        <v>96</v>
      </c>
      <c r="T196" t="s">
        <v>1052</v>
      </c>
      <c r="U196" t="s">
        <v>49</v>
      </c>
      <c r="V196" t="s">
        <v>50</v>
      </c>
      <c r="W196" t="s">
        <v>77</v>
      </c>
      <c r="X196">
        <v>33</v>
      </c>
      <c r="Y196" t="s">
        <v>52</v>
      </c>
      <c r="Z196" t="s">
        <v>239</v>
      </c>
      <c r="AA196" t="s">
        <v>54</v>
      </c>
      <c r="AB196" t="s">
        <v>11</v>
      </c>
      <c r="AC196" t="s">
        <v>86</v>
      </c>
      <c r="AD196" t="s">
        <v>56</v>
      </c>
      <c r="AE196" t="s">
        <v>191</v>
      </c>
      <c r="AF196" t="s">
        <v>98</v>
      </c>
      <c r="AG196" t="s">
        <v>73</v>
      </c>
      <c r="AH196">
        <v>21</v>
      </c>
      <c r="AI196" t="s">
        <v>52</v>
      </c>
      <c r="AJ196" t="s">
        <v>77</v>
      </c>
      <c r="AK196" t="s">
        <v>50</v>
      </c>
      <c r="AL196" t="s">
        <v>54</v>
      </c>
      <c r="AM196" t="s">
        <v>11</v>
      </c>
      <c r="AN196" t="s">
        <v>61</v>
      </c>
      <c r="AO196" t="s">
        <v>62</v>
      </c>
      <c r="AP196" t="s">
        <v>1053</v>
      </c>
      <c r="AQ196" t="s">
        <v>63</v>
      </c>
      <c r="AR196">
        <v>0</v>
      </c>
      <c r="AS196">
        <v>0</v>
      </c>
      <c r="AT196">
        <v>1</v>
      </c>
      <c r="AU196">
        <v>0</v>
      </c>
      <c r="AV196" t="s">
        <v>11</v>
      </c>
      <c r="AW196">
        <v>12</v>
      </c>
      <c r="AX196" t="s">
        <v>64</v>
      </c>
      <c r="AY196">
        <v>1</v>
      </c>
      <c r="AZ196" t="s">
        <v>90</v>
      </c>
      <c r="BA196">
        <v>41.503101999999899</v>
      </c>
      <c r="BB196">
        <v>-81.689357999999899</v>
      </c>
      <c r="BC196">
        <v>2011</v>
      </c>
      <c r="BD196">
        <v>11</v>
      </c>
      <c r="BE196">
        <v>15933</v>
      </c>
      <c r="BF196">
        <v>162</v>
      </c>
      <c r="BG196">
        <v>390351077011</v>
      </c>
      <c r="BH196">
        <v>2142</v>
      </c>
      <c r="BI196">
        <v>1770609</v>
      </c>
      <c r="BJ196">
        <v>1377</v>
      </c>
      <c r="BK196">
        <v>688</v>
      </c>
      <c r="BL196">
        <v>689</v>
      </c>
      <c r="BM196">
        <v>31.1999999999999</v>
      </c>
      <c r="BN196">
        <v>19</v>
      </c>
      <c r="BO196">
        <v>0</v>
      </c>
      <c r="BP196">
        <v>0</v>
      </c>
      <c r="BQ196">
        <v>0</v>
      </c>
      <c r="BR196">
        <v>35</v>
      </c>
      <c r="BS196">
        <v>50</v>
      </c>
      <c r="BT196">
        <v>14</v>
      </c>
      <c r="BU196">
        <v>173</v>
      </c>
      <c r="BV196">
        <v>326</v>
      </c>
      <c r="BW196">
        <v>228</v>
      </c>
      <c r="BX196">
        <v>82</v>
      </c>
      <c r="BY196">
        <v>93</v>
      </c>
      <c r="BZ196">
        <v>60</v>
      </c>
      <c r="CA196">
        <v>93</v>
      </c>
      <c r="CB196">
        <v>168</v>
      </c>
      <c r="CC196">
        <v>7</v>
      </c>
      <c r="CD196">
        <v>19</v>
      </c>
      <c r="CE196">
        <v>10</v>
      </c>
      <c r="CF196">
        <v>0</v>
      </c>
      <c r="CG196">
        <v>0</v>
      </c>
      <c r="CH196">
        <v>0</v>
      </c>
      <c r="CI196">
        <v>0</v>
      </c>
      <c r="CJ196">
        <v>0</v>
      </c>
      <c r="CK196">
        <v>19</v>
      </c>
      <c r="CL196">
        <v>10</v>
      </c>
      <c r="CM196">
        <v>358</v>
      </c>
      <c r="CN196">
        <v>871</v>
      </c>
      <c r="CO196">
        <v>30</v>
      </c>
      <c r="CP196">
        <v>62</v>
      </c>
      <c r="CQ196">
        <v>0</v>
      </c>
      <c r="CR196">
        <v>19</v>
      </c>
      <c r="CS196">
        <v>37</v>
      </c>
      <c r="CT196">
        <v>22</v>
      </c>
      <c r="CU196">
        <v>1086</v>
      </c>
      <c r="CV196">
        <v>130</v>
      </c>
      <c r="CW196">
        <v>154</v>
      </c>
      <c r="CX196">
        <v>40</v>
      </c>
      <c r="CY196">
        <v>40</v>
      </c>
      <c r="CZ196">
        <v>101</v>
      </c>
      <c r="DA196">
        <v>0</v>
      </c>
      <c r="DB196">
        <v>310</v>
      </c>
      <c r="DC196">
        <v>152</v>
      </c>
      <c r="DD196">
        <v>140</v>
      </c>
      <c r="DE196">
        <v>19</v>
      </c>
      <c r="DF196">
        <v>36786</v>
      </c>
      <c r="DG196">
        <v>1.54</v>
      </c>
      <c r="DH196">
        <v>353</v>
      </c>
      <c r="DI196">
        <v>990</v>
      </c>
      <c r="DJ196">
        <v>896</v>
      </c>
      <c r="DK196">
        <v>94</v>
      </c>
      <c r="DL196">
        <v>55</v>
      </c>
      <c r="DM196">
        <f t="shared" si="22"/>
        <v>1</v>
      </c>
      <c r="DN196">
        <f t="shared" si="23"/>
        <v>0</v>
      </c>
      <c r="DO196">
        <f t="shared" si="24"/>
        <v>0</v>
      </c>
      <c r="DP196">
        <f t="shared" si="25"/>
        <v>0</v>
      </c>
      <c r="DQ196">
        <f t="shared" si="26"/>
        <v>0</v>
      </c>
      <c r="DR196">
        <f t="shared" si="27"/>
        <v>1</v>
      </c>
      <c r="DS196">
        <f t="shared" si="28"/>
        <v>1</v>
      </c>
      <c r="DT196">
        <f t="shared" si="29"/>
        <v>0</v>
      </c>
      <c r="DU196">
        <f t="shared" si="30"/>
        <v>0</v>
      </c>
      <c r="DV196">
        <f t="shared" si="31"/>
        <v>0</v>
      </c>
      <c r="DW196">
        <f t="shared" si="32"/>
        <v>0</v>
      </c>
    </row>
    <row r="197" spans="1:127" x14ac:dyDescent="0.25">
      <c r="A197">
        <v>20118189114</v>
      </c>
      <c r="B197">
        <v>14468</v>
      </c>
      <c r="C197" t="s">
        <v>127</v>
      </c>
      <c r="D197">
        <v>14.15</v>
      </c>
      <c r="E197">
        <v>20111210</v>
      </c>
      <c r="F197" t="s">
        <v>128</v>
      </c>
      <c r="G197" t="s">
        <v>152</v>
      </c>
      <c r="H197">
        <v>0</v>
      </c>
      <c r="I197" t="s">
        <v>102</v>
      </c>
      <c r="J197">
        <v>12</v>
      </c>
      <c r="K197" t="s">
        <v>41</v>
      </c>
      <c r="L197" t="s">
        <v>69</v>
      </c>
      <c r="M197" t="s">
        <v>11</v>
      </c>
      <c r="N197" t="s">
        <v>43</v>
      </c>
      <c r="O197" t="s">
        <v>71</v>
      </c>
      <c r="P197" t="s">
        <v>45</v>
      </c>
      <c r="Q197" t="s">
        <v>46</v>
      </c>
      <c r="R197" t="s">
        <v>47</v>
      </c>
      <c r="S197" t="s">
        <v>48</v>
      </c>
      <c r="T197" t="s">
        <v>1054</v>
      </c>
      <c r="U197" t="s">
        <v>303</v>
      </c>
      <c r="V197" t="s">
        <v>76</v>
      </c>
      <c r="W197" t="s">
        <v>77</v>
      </c>
      <c r="X197">
        <v>61</v>
      </c>
      <c r="Y197" t="s">
        <v>60</v>
      </c>
      <c r="Z197" t="s">
        <v>85</v>
      </c>
      <c r="AA197" t="s">
        <v>54</v>
      </c>
      <c r="AB197" t="s">
        <v>11</v>
      </c>
      <c r="AC197" t="s">
        <v>86</v>
      </c>
      <c r="AD197" t="s">
        <v>56</v>
      </c>
      <c r="AE197" t="s">
        <v>47</v>
      </c>
      <c r="AF197" t="s">
        <v>96</v>
      </c>
      <c r="AG197" t="s">
        <v>150</v>
      </c>
      <c r="AH197" t="s">
        <v>11</v>
      </c>
      <c r="AI197" t="s">
        <v>11</v>
      </c>
      <c r="AJ197" t="s">
        <v>77</v>
      </c>
      <c r="AK197" t="s">
        <v>50</v>
      </c>
      <c r="AL197">
        <v>0</v>
      </c>
      <c r="AM197" t="s">
        <v>11</v>
      </c>
      <c r="AN197" t="s">
        <v>61</v>
      </c>
      <c r="AO197" t="s">
        <v>62</v>
      </c>
      <c r="AP197" t="s">
        <v>1055</v>
      </c>
      <c r="AQ197" t="s">
        <v>63</v>
      </c>
      <c r="AR197">
        <v>0</v>
      </c>
      <c r="AS197">
        <v>0</v>
      </c>
      <c r="AT197">
        <v>0</v>
      </c>
      <c r="AU197">
        <v>1</v>
      </c>
      <c r="AV197" t="s">
        <v>11</v>
      </c>
      <c r="AW197">
        <v>12</v>
      </c>
      <c r="AX197" t="s">
        <v>64</v>
      </c>
      <c r="AY197">
        <v>1</v>
      </c>
      <c r="AZ197" t="s">
        <v>90</v>
      </c>
      <c r="BA197">
        <v>41.474623000000001</v>
      </c>
      <c r="BB197">
        <v>-81.730172999999894</v>
      </c>
      <c r="BC197">
        <v>2011</v>
      </c>
      <c r="BD197">
        <v>12</v>
      </c>
      <c r="BE197">
        <v>16088</v>
      </c>
      <c r="BF197">
        <v>53</v>
      </c>
      <c r="BG197">
        <v>390351019012</v>
      </c>
      <c r="BH197">
        <v>303</v>
      </c>
      <c r="BI197">
        <v>331774</v>
      </c>
      <c r="BJ197">
        <v>890</v>
      </c>
      <c r="BK197">
        <v>400</v>
      </c>
      <c r="BL197">
        <v>490</v>
      </c>
      <c r="BM197">
        <v>24.1</v>
      </c>
      <c r="BN197">
        <v>68</v>
      </c>
      <c r="BO197">
        <v>28</v>
      </c>
      <c r="BP197">
        <v>51</v>
      </c>
      <c r="BQ197">
        <v>56</v>
      </c>
      <c r="BR197">
        <v>86</v>
      </c>
      <c r="BS197">
        <v>20</v>
      </c>
      <c r="BT197">
        <v>65</v>
      </c>
      <c r="BU197">
        <v>89</v>
      </c>
      <c r="BV197">
        <v>12</v>
      </c>
      <c r="BW197">
        <v>48</v>
      </c>
      <c r="BX197">
        <v>32</v>
      </c>
      <c r="BY197">
        <v>38</v>
      </c>
      <c r="BZ197">
        <v>144</v>
      </c>
      <c r="CA197">
        <v>50</v>
      </c>
      <c r="CB197">
        <v>22</v>
      </c>
      <c r="CC197">
        <v>26</v>
      </c>
      <c r="CD197">
        <v>0</v>
      </c>
      <c r="CE197">
        <v>0</v>
      </c>
      <c r="CF197">
        <v>8</v>
      </c>
      <c r="CG197">
        <v>12</v>
      </c>
      <c r="CH197">
        <v>11</v>
      </c>
      <c r="CI197">
        <v>24</v>
      </c>
      <c r="CJ197">
        <v>0</v>
      </c>
      <c r="CK197">
        <v>203</v>
      </c>
      <c r="CL197">
        <v>55</v>
      </c>
      <c r="CM197">
        <v>320</v>
      </c>
      <c r="CN197">
        <v>502</v>
      </c>
      <c r="CO197">
        <v>0</v>
      </c>
      <c r="CP197">
        <v>0</v>
      </c>
      <c r="CQ197">
        <v>0</v>
      </c>
      <c r="CR197">
        <v>68</v>
      </c>
      <c r="CS197">
        <v>0</v>
      </c>
      <c r="CT197">
        <v>250</v>
      </c>
      <c r="CU197">
        <v>427</v>
      </c>
      <c r="CV197">
        <v>124</v>
      </c>
      <c r="CW197">
        <v>161</v>
      </c>
      <c r="CX197">
        <v>50</v>
      </c>
      <c r="CY197">
        <v>49</v>
      </c>
      <c r="CZ197">
        <v>35</v>
      </c>
      <c r="DA197">
        <v>8</v>
      </c>
      <c r="DB197">
        <v>0</v>
      </c>
      <c r="DC197">
        <v>0</v>
      </c>
      <c r="DD197">
        <v>0</v>
      </c>
      <c r="DE197">
        <v>0</v>
      </c>
      <c r="DF197">
        <v>15294</v>
      </c>
      <c r="DG197">
        <v>2.82</v>
      </c>
      <c r="DH197">
        <v>117</v>
      </c>
      <c r="DI197">
        <v>390</v>
      </c>
      <c r="DJ197">
        <v>316</v>
      </c>
      <c r="DK197">
        <v>74</v>
      </c>
      <c r="DL197">
        <v>101</v>
      </c>
      <c r="DM197">
        <f t="shared" si="22"/>
        <v>1</v>
      </c>
      <c r="DN197">
        <f t="shared" si="23"/>
        <v>0</v>
      </c>
      <c r="DO197">
        <f t="shared" si="24"/>
        <v>0</v>
      </c>
      <c r="DP197">
        <f t="shared" si="25"/>
        <v>0</v>
      </c>
      <c r="DQ197">
        <f t="shared" si="26"/>
        <v>0</v>
      </c>
      <c r="DR197">
        <f t="shared" si="27"/>
        <v>1</v>
      </c>
      <c r="DS197">
        <f t="shared" si="28"/>
        <v>1</v>
      </c>
      <c r="DT197">
        <f t="shared" si="29"/>
        <v>0</v>
      </c>
      <c r="DU197">
        <f t="shared" si="30"/>
        <v>0</v>
      </c>
      <c r="DV197">
        <f t="shared" si="31"/>
        <v>0</v>
      </c>
      <c r="DW197">
        <f t="shared" si="32"/>
        <v>0</v>
      </c>
    </row>
    <row r="198" spans="1:127" x14ac:dyDescent="0.25">
      <c r="A198">
        <v>20118155533</v>
      </c>
      <c r="B198">
        <v>11983</v>
      </c>
      <c r="C198" t="s">
        <v>127</v>
      </c>
      <c r="D198">
        <v>13.59</v>
      </c>
      <c r="E198">
        <v>20111013</v>
      </c>
      <c r="F198" t="s">
        <v>128</v>
      </c>
      <c r="G198" t="s">
        <v>425</v>
      </c>
      <c r="H198">
        <v>0</v>
      </c>
      <c r="I198" t="s">
        <v>67</v>
      </c>
      <c r="J198">
        <v>11</v>
      </c>
      <c r="K198" t="s">
        <v>41</v>
      </c>
      <c r="L198" t="s">
        <v>69</v>
      </c>
      <c r="M198" t="s">
        <v>11</v>
      </c>
      <c r="N198" t="s">
        <v>43</v>
      </c>
      <c r="O198" t="s">
        <v>71</v>
      </c>
      <c r="P198" t="s">
        <v>45</v>
      </c>
      <c r="Q198" t="s">
        <v>94</v>
      </c>
      <c r="R198" t="s">
        <v>47</v>
      </c>
      <c r="S198" t="s">
        <v>47</v>
      </c>
      <c r="T198" t="s">
        <v>1056</v>
      </c>
      <c r="U198" t="s">
        <v>73</v>
      </c>
      <c r="V198" t="s">
        <v>76</v>
      </c>
      <c r="W198" t="s">
        <v>77</v>
      </c>
      <c r="X198">
        <v>17</v>
      </c>
      <c r="Y198" t="s">
        <v>60</v>
      </c>
      <c r="Z198" t="s">
        <v>74</v>
      </c>
      <c r="AA198" t="s">
        <v>54</v>
      </c>
      <c r="AB198" t="s">
        <v>11</v>
      </c>
      <c r="AC198" t="s">
        <v>86</v>
      </c>
      <c r="AD198" t="s">
        <v>56</v>
      </c>
      <c r="AE198" t="s">
        <v>54</v>
      </c>
      <c r="AF198" t="s">
        <v>88</v>
      </c>
      <c r="AG198" t="s">
        <v>89</v>
      </c>
      <c r="AH198">
        <v>75</v>
      </c>
      <c r="AI198" t="s">
        <v>60</v>
      </c>
      <c r="AJ198" t="s">
        <v>51</v>
      </c>
      <c r="AK198" t="s">
        <v>76</v>
      </c>
      <c r="AL198" t="s">
        <v>54</v>
      </c>
      <c r="AM198" t="s">
        <v>11</v>
      </c>
      <c r="AN198" t="s">
        <v>61</v>
      </c>
      <c r="AO198" t="s">
        <v>62</v>
      </c>
      <c r="AP198" t="s">
        <v>1057</v>
      </c>
      <c r="AQ198" t="s">
        <v>63</v>
      </c>
      <c r="AR198">
        <v>0</v>
      </c>
      <c r="AS198">
        <v>0</v>
      </c>
      <c r="AT198">
        <v>1</v>
      </c>
      <c r="AU198">
        <v>0</v>
      </c>
      <c r="AV198" t="s">
        <v>11</v>
      </c>
      <c r="AW198">
        <v>12</v>
      </c>
      <c r="AX198" t="s">
        <v>64</v>
      </c>
      <c r="AY198">
        <v>1</v>
      </c>
      <c r="AZ198" t="s">
        <v>90</v>
      </c>
      <c r="BA198">
        <v>41.471316000000002</v>
      </c>
      <c r="BB198">
        <v>-81.7401389999999</v>
      </c>
      <c r="BC198">
        <v>2011</v>
      </c>
      <c r="BD198">
        <v>10</v>
      </c>
      <c r="BE198">
        <v>16297</v>
      </c>
      <c r="BF198">
        <v>72</v>
      </c>
      <c r="BG198">
        <v>390351018002</v>
      </c>
      <c r="BH198">
        <v>1127</v>
      </c>
      <c r="BI198">
        <v>231015</v>
      </c>
      <c r="BJ198">
        <v>709</v>
      </c>
      <c r="BK198">
        <v>371</v>
      </c>
      <c r="BL198">
        <v>338</v>
      </c>
      <c r="BM198">
        <v>30.5</v>
      </c>
      <c r="BN198">
        <v>36</v>
      </c>
      <c r="BO198">
        <v>23</v>
      </c>
      <c r="BP198">
        <v>107</v>
      </c>
      <c r="BQ198">
        <v>21</v>
      </c>
      <c r="BR198">
        <v>9</v>
      </c>
      <c r="BS198">
        <v>18</v>
      </c>
      <c r="BT198">
        <v>52</v>
      </c>
      <c r="BU198">
        <v>40</v>
      </c>
      <c r="BV198">
        <v>29</v>
      </c>
      <c r="BW198">
        <v>107</v>
      </c>
      <c r="BX198">
        <v>42</v>
      </c>
      <c r="BY198">
        <v>28</v>
      </c>
      <c r="BZ198">
        <v>76</v>
      </c>
      <c r="CA198">
        <v>44</v>
      </c>
      <c r="CB198">
        <v>7</v>
      </c>
      <c r="CC198">
        <v>10</v>
      </c>
      <c r="CD198">
        <v>24</v>
      </c>
      <c r="CE198">
        <v>0</v>
      </c>
      <c r="CF198">
        <v>28</v>
      </c>
      <c r="CG198">
        <v>8</v>
      </c>
      <c r="CH198">
        <v>0</v>
      </c>
      <c r="CI198">
        <v>0</v>
      </c>
      <c r="CJ198">
        <v>0</v>
      </c>
      <c r="CK198">
        <v>187</v>
      </c>
      <c r="CL198">
        <v>36</v>
      </c>
      <c r="CM198">
        <v>224</v>
      </c>
      <c r="CN198">
        <v>460</v>
      </c>
      <c r="CO198">
        <v>0</v>
      </c>
      <c r="CP198">
        <v>0</v>
      </c>
      <c r="CQ198">
        <v>0</v>
      </c>
      <c r="CR198">
        <v>17</v>
      </c>
      <c r="CS198">
        <v>8</v>
      </c>
      <c r="CT198">
        <v>136</v>
      </c>
      <c r="CU198">
        <v>403</v>
      </c>
      <c r="CV198">
        <v>116</v>
      </c>
      <c r="CW198">
        <v>139</v>
      </c>
      <c r="CX198">
        <v>48</v>
      </c>
      <c r="CY198">
        <v>30</v>
      </c>
      <c r="CZ198">
        <v>18</v>
      </c>
      <c r="DA198">
        <v>19</v>
      </c>
      <c r="DB198">
        <v>33</v>
      </c>
      <c r="DC198">
        <v>0</v>
      </c>
      <c r="DD198">
        <v>0</v>
      </c>
      <c r="DE198">
        <v>0</v>
      </c>
      <c r="DF198">
        <v>26125</v>
      </c>
      <c r="DG198">
        <v>2.37</v>
      </c>
      <c r="DH198">
        <v>98</v>
      </c>
      <c r="DI198">
        <v>387</v>
      </c>
      <c r="DJ198">
        <v>299</v>
      </c>
      <c r="DK198">
        <v>88</v>
      </c>
      <c r="DL198">
        <v>76</v>
      </c>
      <c r="DM198">
        <f t="shared" ref="DM198:DM261" si="33">IF(BC198=2011,1,0)</f>
        <v>1</v>
      </c>
      <c r="DN198">
        <f t="shared" ref="DN198:DN261" si="34">IF(BC198=2012,1,0)</f>
        <v>0</v>
      </c>
      <c r="DO198">
        <f t="shared" ref="DO198:DO261" si="35">IF(BC198=2013,1,0)</f>
        <v>0</v>
      </c>
      <c r="DP198">
        <f t="shared" ref="DP198:DP261" si="36">IF(BC198=2014,1,0)</f>
        <v>0</v>
      </c>
      <c r="DQ198">
        <f t="shared" ref="DQ198:DQ261" si="37">IF(BC198=2015,1,0)</f>
        <v>0</v>
      </c>
      <c r="DR198">
        <f t="shared" ref="DR198:DR261" si="38">IF(L198="Pedalcycles",1,0)</f>
        <v>1</v>
      </c>
      <c r="DS198">
        <f t="shared" ref="DS198:DS261" si="39">DM198*DR198</f>
        <v>1</v>
      </c>
      <c r="DT198">
        <f t="shared" ref="DT198:DT261" si="40">DN198*DR198</f>
        <v>0</v>
      </c>
      <c r="DU198">
        <f t="shared" ref="DU198:DU261" si="41">DO198*DR198</f>
        <v>0</v>
      </c>
      <c r="DV198">
        <f t="shared" ref="DV198:DV261" si="42">DP198*DR198</f>
        <v>0</v>
      </c>
      <c r="DW198">
        <f t="shared" ref="DW198:DW261" si="43">DQ198*DR198</f>
        <v>0</v>
      </c>
    </row>
    <row r="199" spans="1:127" x14ac:dyDescent="0.25">
      <c r="A199">
        <v>20118156120</v>
      </c>
      <c r="B199">
        <v>11696</v>
      </c>
      <c r="C199" t="s">
        <v>99</v>
      </c>
      <c r="D199">
        <v>16.670000000000002</v>
      </c>
      <c r="E199">
        <v>20111006</v>
      </c>
      <c r="F199" t="s">
        <v>100</v>
      </c>
      <c r="G199">
        <v>2700</v>
      </c>
      <c r="H199">
        <v>0</v>
      </c>
      <c r="I199" t="s">
        <v>67</v>
      </c>
      <c r="J199">
        <v>8</v>
      </c>
      <c r="K199" t="s">
        <v>41</v>
      </c>
      <c r="L199" t="s">
        <v>69</v>
      </c>
      <c r="M199" t="s">
        <v>11</v>
      </c>
      <c r="N199" t="s">
        <v>43</v>
      </c>
      <c r="O199" t="s">
        <v>71</v>
      </c>
      <c r="P199" t="s">
        <v>45</v>
      </c>
      <c r="Q199" t="s">
        <v>72</v>
      </c>
      <c r="R199" t="s">
        <v>83</v>
      </c>
      <c r="S199" t="s">
        <v>47</v>
      </c>
      <c r="T199" t="s">
        <v>1058</v>
      </c>
      <c r="U199" t="s">
        <v>73</v>
      </c>
      <c r="V199" t="s">
        <v>50</v>
      </c>
      <c r="W199" t="s">
        <v>51</v>
      </c>
      <c r="X199">
        <v>32</v>
      </c>
      <c r="Y199" t="s">
        <v>60</v>
      </c>
      <c r="Z199" t="s">
        <v>74</v>
      </c>
      <c r="AA199" t="s">
        <v>54</v>
      </c>
      <c r="AB199" t="s">
        <v>11</v>
      </c>
      <c r="AC199" t="s">
        <v>86</v>
      </c>
      <c r="AD199" t="s">
        <v>56</v>
      </c>
      <c r="AE199" t="s">
        <v>47</v>
      </c>
      <c r="AF199" t="s">
        <v>88</v>
      </c>
      <c r="AG199" t="s">
        <v>129</v>
      </c>
      <c r="AH199" t="s">
        <v>11</v>
      </c>
      <c r="AI199" t="s">
        <v>11</v>
      </c>
      <c r="AJ199" t="s">
        <v>76</v>
      </c>
      <c r="AK199" t="s">
        <v>50</v>
      </c>
      <c r="AL199">
        <v>0</v>
      </c>
      <c r="AM199" t="s">
        <v>11</v>
      </c>
      <c r="AN199" t="s">
        <v>61</v>
      </c>
      <c r="AO199" t="s">
        <v>62</v>
      </c>
      <c r="AP199" t="s">
        <v>1059</v>
      </c>
      <c r="AQ199" t="s">
        <v>63</v>
      </c>
      <c r="AR199">
        <v>0</v>
      </c>
      <c r="AS199">
        <v>0</v>
      </c>
      <c r="AT199">
        <v>0</v>
      </c>
      <c r="AU199">
        <v>1</v>
      </c>
      <c r="AV199" t="s">
        <v>11</v>
      </c>
      <c r="AW199">
        <v>12</v>
      </c>
      <c r="AX199" t="s">
        <v>64</v>
      </c>
      <c r="AY199">
        <v>1</v>
      </c>
      <c r="AZ199" t="s">
        <v>90</v>
      </c>
      <c r="BA199">
        <v>41.474490000000003</v>
      </c>
      <c r="BB199">
        <v>-81.699251000000004</v>
      </c>
      <c r="BC199">
        <v>2011</v>
      </c>
      <c r="BD199">
        <v>10</v>
      </c>
      <c r="BE199">
        <v>16338</v>
      </c>
      <c r="BF199">
        <v>114</v>
      </c>
      <c r="BG199">
        <v>390351041001</v>
      </c>
      <c r="BH199">
        <v>1787</v>
      </c>
      <c r="BI199">
        <v>563240</v>
      </c>
      <c r="BJ199">
        <v>727</v>
      </c>
      <c r="BK199">
        <v>365</v>
      </c>
      <c r="BL199">
        <v>362</v>
      </c>
      <c r="BM199">
        <v>34</v>
      </c>
      <c r="BN199">
        <v>38</v>
      </c>
      <c r="BO199">
        <v>38</v>
      </c>
      <c r="BP199">
        <v>46</v>
      </c>
      <c r="BQ199">
        <v>29</v>
      </c>
      <c r="BR199">
        <v>9</v>
      </c>
      <c r="BS199">
        <v>9</v>
      </c>
      <c r="BT199">
        <v>21</v>
      </c>
      <c r="BU199">
        <v>27</v>
      </c>
      <c r="BV199">
        <v>78</v>
      </c>
      <c r="BW199">
        <v>117</v>
      </c>
      <c r="BX199">
        <v>49</v>
      </c>
      <c r="BY199">
        <v>15</v>
      </c>
      <c r="BZ199">
        <v>32</v>
      </c>
      <c r="CA199">
        <v>70</v>
      </c>
      <c r="CB199">
        <v>69</v>
      </c>
      <c r="CC199">
        <v>6</v>
      </c>
      <c r="CD199">
        <v>12</v>
      </c>
      <c r="CE199">
        <v>0</v>
      </c>
      <c r="CF199">
        <v>16</v>
      </c>
      <c r="CG199">
        <v>6</v>
      </c>
      <c r="CH199">
        <v>18</v>
      </c>
      <c r="CI199">
        <v>22</v>
      </c>
      <c r="CJ199">
        <v>0</v>
      </c>
      <c r="CK199">
        <v>151</v>
      </c>
      <c r="CL199">
        <v>62</v>
      </c>
      <c r="CM199">
        <v>56</v>
      </c>
      <c r="CN199">
        <v>568</v>
      </c>
      <c r="CO199">
        <v>11</v>
      </c>
      <c r="CP199">
        <v>0</v>
      </c>
      <c r="CQ199">
        <v>0</v>
      </c>
      <c r="CR199">
        <v>39</v>
      </c>
      <c r="CS199">
        <v>53</v>
      </c>
      <c r="CT199">
        <v>335</v>
      </c>
      <c r="CU199">
        <v>510</v>
      </c>
      <c r="CV199">
        <v>186</v>
      </c>
      <c r="CW199">
        <v>129</v>
      </c>
      <c r="CX199">
        <v>12</v>
      </c>
      <c r="CY199">
        <v>0</v>
      </c>
      <c r="CZ199">
        <v>58</v>
      </c>
      <c r="DA199">
        <v>35</v>
      </c>
      <c r="DB199">
        <v>55</v>
      </c>
      <c r="DC199">
        <v>28</v>
      </c>
      <c r="DD199">
        <v>0</v>
      </c>
      <c r="DE199">
        <v>7</v>
      </c>
      <c r="DF199">
        <v>22109</v>
      </c>
      <c r="DG199">
        <v>2.2200000000000002</v>
      </c>
      <c r="DH199">
        <v>95</v>
      </c>
      <c r="DI199">
        <v>366</v>
      </c>
      <c r="DJ199">
        <v>327</v>
      </c>
      <c r="DK199">
        <v>39</v>
      </c>
      <c r="DL199">
        <v>136</v>
      </c>
      <c r="DM199">
        <f t="shared" si="33"/>
        <v>1</v>
      </c>
      <c r="DN199">
        <f t="shared" si="34"/>
        <v>0</v>
      </c>
      <c r="DO199">
        <f t="shared" si="35"/>
        <v>0</v>
      </c>
      <c r="DP199">
        <f t="shared" si="36"/>
        <v>0</v>
      </c>
      <c r="DQ199">
        <f t="shared" si="37"/>
        <v>0</v>
      </c>
      <c r="DR199">
        <f t="shared" si="38"/>
        <v>1</v>
      </c>
      <c r="DS199">
        <f t="shared" si="39"/>
        <v>1</v>
      </c>
      <c r="DT199">
        <f t="shared" si="40"/>
        <v>0</v>
      </c>
      <c r="DU199">
        <f t="shared" si="41"/>
        <v>0</v>
      </c>
      <c r="DV199">
        <f t="shared" si="42"/>
        <v>0</v>
      </c>
      <c r="DW199">
        <f t="shared" si="43"/>
        <v>0</v>
      </c>
    </row>
    <row r="200" spans="1:127" x14ac:dyDescent="0.25">
      <c r="A200">
        <v>20118164639</v>
      </c>
      <c r="B200">
        <v>12705</v>
      </c>
      <c r="C200" t="s">
        <v>127</v>
      </c>
      <c r="D200">
        <v>15.25</v>
      </c>
      <c r="E200">
        <v>20111028</v>
      </c>
      <c r="F200" t="s">
        <v>128</v>
      </c>
      <c r="G200" t="s">
        <v>202</v>
      </c>
      <c r="H200">
        <v>0</v>
      </c>
      <c r="I200" t="s">
        <v>125</v>
      </c>
      <c r="J200">
        <v>16</v>
      </c>
      <c r="K200" t="s">
        <v>41</v>
      </c>
      <c r="L200" t="s">
        <v>69</v>
      </c>
      <c r="M200" t="s">
        <v>11</v>
      </c>
      <c r="N200" t="s">
        <v>70</v>
      </c>
      <c r="O200" t="s">
        <v>44</v>
      </c>
      <c r="P200" t="s">
        <v>45</v>
      </c>
      <c r="Q200" t="s">
        <v>153</v>
      </c>
      <c r="R200" t="s">
        <v>276</v>
      </c>
      <c r="S200" t="s">
        <v>98</v>
      </c>
      <c r="T200" t="s">
        <v>1060</v>
      </c>
      <c r="U200" t="s">
        <v>73</v>
      </c>
      <c r="V200" t="s">
        <v>51</v>
      </c>
      <c r="W200" t="s">
        <v>50</v>
      </c>
      <c r="X200">
        <v>0</v>
      </c>
      <c r="Y200" t="s">
        <v>11</v>
      </c>
      <c r="Z200" t="s">
        <v>190</v>
      </c>
      <c r="AA200" t="s">
        <v>54</v>
      </c>
      <c r="AB200" t="s">
        <v>11</v>
      </c>
      <c r="AC200" t="s">
        <v>86</v>
      </c>
      <c r="AD200" t="s">
        <v>56</v>
      </c>
      <c r="AE200" t="s">
        <v>54</v>
      </c>
      <c r="AF200" t="s">
        <v>48</v>
      </c>
      <c r="AG200" t="s">
        <v>129</v>
      </c>
      <c r="AH200">
        <v>43</v>
      </c>
      <c r="AI200" t="s">
        <v>60</v>
      </c>
      <c r="AJ200" t="s">
        <v>77</v>
      </c>
      <c r="AK200" t="s">
        <v>51</v>
      </c>
      <c r="AL200" t="s">
        <v>54</v>
      </c>
      <c r="AM200" t="s">
        <v>11</v>
      </c>
      <c r="AN200" t="s">
        <v>61</v>
      </c>
      <c r="AO200" t="s">
        <v>62</v>
      </c>
      <c r="AP200" t="s">
        <v>1061</v>
      </c>
      <c r="AQ200" t="s">
        <v>63</v>
      </c>
      <c r="AR200">
        <v>0</v>
      </c>
      <c r="AS200">
        <v>0</v>
      </c>
      <c r="AT200">
        <v>0</v>
      </c>
      <c r="AU200">
        <v>0</v>
      </c>
      <c r="AV200" t="s">
        <v>11</v>
      </c>
      <c r="AW200">
        <v>12</v>
      </c>
      <c r="AX200" t="s">
        <v>64</v>
      </c>
      <c r="AY200">
        <v>1</v>
      </c>
      <c r="AZ200" t="s">
        <v>90</v>
      </c>
      <c r="BA200">
        <v>41.481233000000003</v>
      </c>
      <c r="BB200">
        <v>-81.7109039999999</v>
      </c>
      <c r="BC200">
        <v>2011</v>
      </c>
      <c r="BD200">
        <v>10</v>
      </c>
      <c r="BE200">
        <v>16486</v>
      </c>
      <c r="BF200">
        <v>111</v>
      </c>
      <c r="BG200">
        <v>390351039002</v>
      </c>
      <c r="BH200">
        <v>306</v>
      </c>
      <c r="BI200">
        <v>529983</v>
      </c>
      <c r="BJ200">
        <v>822</v>
      </c>
      <c r="BK200">
        <v>362</v>
      </c>
      <c r="BL200">
        <v>460</v>
      </c>
      <c r="BM200">
        <v>27.5</v>
      </c>
      <c r="BN200">
        <v>82</v>
      </c>
      <c r="BO200">
        <v>20</v>
      </c>
      <c r="BP200">
        <v>61</v>
      </c>
      <c r="BQ200">
        <v>56</v>
      </c>
      <c r="BR200">
        <v>44</v>
      </c>
      <c r="BS200">
        <v>58</v>
      </c>
      <c r="BT200">
        <v>5</v>
      </c>
      <c r="BU200">
        <v>46</v>
      </c>
      <c r="BV200">
        <v>92</v>
      </c>
      <c r="BW200">
        <v>99</v>
      </c>
      <c r="BX200">
        <v>30</v>
      </c>
      <c r="BY200">
        <v>14</v>
      </c>
      <c r="BZ200">
        <v>20</v>
      </c>
      <c r="CA200">
        <v>46</v>
      </c>
      <c r="CB200">
        <v>27</v>
      </c>
      <c r="CC200">
        <v>0</v>
      </c>
      <c r="CD200">
        <v>36</v>
      </c>
      <c r="CE200">
        <v>9</v>
      </c>
      <c r="CF200">
        <v>9</v>
      </c>
      <c r="CG200">
        <v>38</v>
      </c>
      <c r="CH200">
        <v>23</v>
      </c>
      <c r="CI200">
        <v>0</v>
      </c>
      <c r="CJ200">
        <v>7</v>
      </c>
      <c r="CK200">
        <v>219</v>
      </c>
      <c r="CL200">
        <v>86</v>
      </c>
      <c r="CM200">
        <v>291</v>
      </c>
      <c r="CN200">
        <v>457</v>
      </c>
      <c r="CO200">
        <v>0</v>
      </c>
      <c r="CP200">
        <v>0</v>
      </c>
      <c r="CQ200">
        <v>0</v>
      </c>
      <c r="CR200">
        <v>66</v>
      </c>
      <c r="CS200">
        <v>8</v>
      </c>
      <c r="CT200">
        <v>232</v>
      </c>
      <c r="CU200">
        <v>450</v>
      </c>
      <c r="CV200">
        <v>142</v>
      </c>
      <c r="CW200">
        <v>65</v>
      </c>
      <c r="CX200">
        <v>0</v>
      </c>
      <c r="CY200">
        <v>15</v>
      </c>
      <c r="CZ200">
        <v>104</v>
      </c>
      <c r="DA200">
        <v>25</v>
      </c>
      <c r="DB200">
        <v>56</v>
      </c>
      <c r="DC200">
        <v>35</v>
      </c>
      <c r="DD200">
        <v>8</v>
      </c>
      <c r="DE200">
        <v>0</v>
      </c>
      <c r="DF200">
        <v>15985</v>
      </c>
      <c r="DG200">
        <v>2.2599999999999998</v>
      </c>
      <c r="DH200">
        <v>136</v>
      </c>
      <c r="DI200">
        <v>522</v>
      </c>
      <c r="DJ200">
        <v>364</v>
      </c>
      <c r="DK200">
        <v>158</v>
      </c>
      <c r="DL200">
        <v>142</v>
      </c>
      <c r="DM200">
        <f t="shared" si="33"/>
        <v>1</v>
      </c>
      <c r="DN200">
        <f t="shared" si="34"/>
        <v>0</v>
      </c>
      <c r="DO200">
        <f t="shared" si="35"/>
        <v>0</v>
      </c>
      <c r="DP200">
        <f t="shared" si="36"/>
        <v>0</v>
      </c>
      <c r="DQ200">
        <f t="shared" si="37"/>
        <v>0</v>
      </c>
      <c r="DR200">
        <f t="shared" si="38"/>
        <v>1</v>
      </c>
      <c r="DS200">
        <f t="shared" si="39"/>
        <v>1</v>
      </c>
      <c r="DT200">
        <f t="shared" si="40"/>
        <v>0</v>
      </c>
      <c r="DU200">
        <f t="shared" si="41"/>
        <v>0</v>
      </c>
      <c r="DV200">
        <f t="shared" si="42"/>
        <v>0</v>
      </c>
      <c r="DW200">
        <f t="shared" si="43"/>
        <v>0</v>
      </c>
    </row>
    <row r="201" spans="1:127" x14ac:dyDescent="0.25">
      <c r="A201">
        <v>20118169020</v>
      </c>
      <c r="B201">
        <v>13117</v>
      </c>
      <c r="C201" t="s">
        <v>107</v>
      </c>
      <c r="D201">
        <v>11.39</v>
      </c>
      <c r="E201">
        <v>20111107</v>
      </c>
      <c r="F201" t="s">
        <v>108</v>
      </c>
      <c r="G201">
        <v>11010</v>
      </c>
      <c r="H201">
        <v>0</v>
      </c>
      <c r="I201" t="s">
        <v>40</v>
      </c>
      <c r="J201">
        <v>12</v>
      </c>
      <c r="K201" t="s">
        <v>41</v>
      </c>
      <c r="L201" t="s">
        <v>69</v>
      </c>
      <c r="M201" t="s">
        <v>11</v>
      </c>
      <c r="N201" t="s">
        <v>43</v>
      </c>
      <c r="O201" t="s">
        <v>44</v>
      </c>
      <c r="P201" t="s">
        <v>45</v>
      </c>
      <c r="Q201" t="s">
        <v>153</v>
      </c>
      <c r="R201" t="s">
        <v>83</v>
      </c>
      <c r="S201" t="s">
        <v>84</v>
      </c>
      <c r="T201" t="s">
        <v>1062</v>
      </c>
      <c r="U201" t="s">
        <v>73</v>
      </c>
      <c r="V201" t="s">
        <v>77</v>
      </c>
      <c r="W201" t="s">
        <v>76</v>
      </c>
      <c r="X201">
        <v>16</v>
      </c>
      <c r="Y201" t="s">
        <v>60</v>
      </c>
      <c r="Z201" t="s">
        <v>74</v>
      </c>
      <c r="AA201" t="s">
        <v>54</v>
      </c>
      <c r="AB201" t="s">
        <v>11</v>
      </c>
      <c r="AC201" t="s">
        <v>86</v>
      </c>
      <c r="AD201" t="s">
        <v>232</v>
      </c>
      <c r="AE201" t="s">
        <v>87</v>
      </c>
      <c r="AF201" t="s">
        <v>48</v>
      </c>
      <c r="AG201" t="s">
        <v>136</v>
      </c>
      <c r="AH201">
        <v>66</v>
      </c>
      <c r="AI201" t="s">
        <v>52</v>
      </c>
      <c r="AJ201" t="s">
        <v>51</v>
      </c>
      <c r="AK201" t="s">
        <v>50</v>
      </c>
      <c r="AL201" t="s">
        <v>54</v>
      </c>
      <c r="AM201" t="s">
        <v>11</v>
      </c>
      <c r="AN201" t="s">
        <v>61</v>
      </c>
      <c r="AO201" t="s">
        <v>62</v>
      </c>
      <c r="AP201" t="s">
        <v>1063</v>
      </c>
      <c r="AQ201" t="s">
        <v>63</v>
      </c>
      <c r="AR201">
        <v>0</v>
      </c>
      <c r="AS201">
        <v>0</v>
      </c>
      <c r="AT201">
        <v>1</v>
      </c>
      <c r="AU201">
        <v>0</v>
      </c>
      <c r="AV201" t="s">
        <v>11</v>
      </c>
      <c r="AW201">
        <v>12</v>
      </c>
      <c r="AX201" t="s">
        <v>64</v>
      </c>
      <c r="AY201">
        <v>1</v>
      </c>
      <c r="AZ201" t="s">
        <v>90</v>
      </c>
      <c r="BA201">
        <v>41.486151999999898</v>
      </c>
      <c r="BB201">
        <v>-81.761438999999896</v>
      </c>
      <c r="BC201">
        <v>2011</v>
      </c>
      <c r="BD201">
        <v>11</v>
      </c>
      <c r="BE201">
        <v>16627</v>
      </c>
      <c r="BF201">
        <v>55</v>
      </c>
      <c r="BG201">
        <v>390351011023</v>
      </c>
      <c r="BH201">
        <v>1590</v>
      </c>
      <c r="BI201">
        <v>187098</v>
      </c>
      <c r="BJ201">
        <v>1116</v>
      </c>
      <c r="BK201">
        <v>610</v>
      </c>
      <c r="BL201">
        <v>506</v>
      </c>
      <c r="BM201">
        <v>31.6999999999999</v>
      </c>
      <c r="BN201">
        <v>108</v>
      </c>
      <c r="BO201">
        <v>19</v>
      </c>
      <c r="BP201">
        <v>0</v>
      </c>
      <c r="BQ201">
        <v>0</v>
      </c>
      <c r="BR201">
        <v>38</v>
      </c>
      <c r="BS201">
        <v>46</v>
      </c>
      <c r="BT201">
        <v>0</v>
      </c>
      <c r="BU201">
        <v>0</v>
      </c>
      <c r="BV201">
        <v>179</v>
      </c>
      <c r="BW201">
        <v>215</v>
      </c>
      <c r="BX201">
        <v>124</v>
      </c>
      <c r="BY201">
        <v>128</v>
      </c>
      <c r="BZ201">
        <v>79</v>
      </c>
      <c r="CA201">
        <v>105</v>
      </c>
      <c r="CB201">
        <v>43</v>
      </c>
      <c r="CC201">
        <v>0</v>
      </c>
      <c r="CD201">
        <v>0</v>
      </c>
      <c r="CE201">
        <v>0</v>
      </c>
      <c r="CF201">
        <v>0</v>
      </c>
      <c r="CG201">
        <v>0</v>
      </c>
      <c r="CH201">
        <v>0</v>
      </c>
      <c r="CI201">
        <v>20</v>
      </c>
      <c r="CJ201">
        <v>12</v>
      </c>
      <c r="CK201">
        <v>127</v>
      </c>
      <c r="CL201">
        <v>32</v>
      </c>
      <c r="CM201">
        <v>273</v>
      </c>
      <c r="CN201">
        <v>769</v>
      </c>
      <c r="CO201">
        <v>0</v>
      </c>
      <c r="CP201">
        <v>0</v>
      </c>
      <c r="CQ201">
        <v>0</v>
      </c>
      <c r="CR201">
        <v>53</v>
      </c>
      <c r="CS201">
        <v>21</v>
      </c>
      <c r="CT201">
        <v>124</v>
      </c>
      <c r="CU201">
        <v>905</v>
      </c>
      <c r="CV201">
        <v>61</v>
      </c>
      <c r="CW201">
        <v>176</v>
      </c>
      <c r="CX201">
        <v>0</v>
      </c>
      <c r="CY201">
        <v>64</v>
      </c>
      <c r="CZ201">
        <v>245</v>
      </c>
      <c r="DA201">
        <v>23</v>
      </c>
      <c r="DB201">
        <v>190</v>
      </c>
      <c r="DC201">
        <v>93</v>
      </c>
      <c r="DD201">
        <v>36</v>
      </c>
      <c r="DE201">
        <v>17</v>
      </c>
      <c r="DF201">
        <v>39500</v>
      </c>
      <c r="DG201">
        <v>2.23</v>
      </c>
      <c r="DH201">
        <v>0</v>
      </c>
      <c r="DI201">
        <v>500</v>
      </c>
      <c r="DJ201">
        <v>500</v>
      </c>
      <c r="DK201">
        <v>0</v>
      </c>
      <c r="DL201">
        <v>118</v>
      </c>
      <c r="DM201">
        <f t="shared" si="33"/>
        <v>1</v>
      </c>
      <c r="DN201">
        <f t="shared" si="34"/>
        <v>0</v>
      </c>
      <c r="DO201">
        <f t="shared" si="35"/>
        <v>0</v>
      </c>
      <c r="DP201">
        <f t="shared" si="36"/>
        <v>0</v>
      </c>
      <c r="DQ201">
        <f t="shared" si="37"/>
        <v>0</v>
      </c>
      <c r="DR201">
        <f t="shared" si="38"/>
        <v>1</v>
      </c>
      <c r="DS201">
        <f t="shared" si="39"/>
        <v>1</v>
      </c>
      <c r="DT201">
        <f t="shared" si="40"/>
        <v>0</v>
      </c>
      <c r="DU201">
        <f t="shared" si="41"/>
        <v>0</v>
      </c>
      <c r="DV201">
        <f t="shared" si="42"/>
        <v>0</v>
      </c>
      <c r="DW201">
        <f t="shared" si="43"/>
        <v>0</v>
      </c>
    </row>
    <row r="202" spans="1:127" x14ac:dyDescent="0.25">
      <c r="A202">
        <v>20118169370</v>
      </c>
      <c r="B202">
        <v>13149</v>
      </c>
      <c r="C202" t="s">
        <v>794</v>
      </c>
      <c r="D202">
        <v>0.64</v>
      </c>
      <c r="E202">
        <v>20111108</v>
      </c>
      <c r="F202" t="s">
        <v>699</v>
      </c>
      <c r="G202" t="s">
        <v>430</v>
      </c>
      <c r="H202">
        <v>0</v>
      </c>
      <c r="I202" t="s">
        <v>115</v>
      </c>
      <c r="J202">
        <v>8</v>
      </c>
      <c r="K202" t="s">
        <v>41</v>
      </c>
      <c r="L202" t="s">
        <v>69</v>
      </c>
      <c r="M202" t="s">
        <v>11</v>
      </c>
      <c r="N202" t="s">
        <v>43</v>
      </c>
      <c r="O202" t="s">
        <v>71</v>
      </c>
      <c r="P202" t="s">
        <v>45</v>
      </c>
      <c r="Q202" t="s">
        <v>46</v>
      </c>
      <c r="R202" t="s">
        <v>87</v>
      </c>
      <c r="S202" t="s">
        <v>88</v>
      </c>
      <c r="T202" t="s">
        <v>1064</v>
      </c>
      <c r="U202" t="s">
        <v>49</v>
      </c>
      <c r="V202" t="s">
        <v>77</v>
      </c>
      <c r="W202" t="s">
        <v>76</v>
      </c>
      <c r="X202">
        <v>34</v>
      </c>
      <c r="Y202" t="s">
        <v>60</v>
      </c>
      <c r="Z202" t="s">
        <v>74</v>
      </c>
      <c r="AA202" t="s">
        <v>54</v>
      </c>
      <c r="AB202" t="s">
        <v>11</v>
      </c>
      <c r="AC202" t="s">
        <v>86</v>
      </c>
      <c r="AD202" t="s">
        <v>56</v>
      </c>
      <c r="AE202" t="s">
        <v>54</v>
      </c>
      <c r="AF202" t="s">
        <v>48</v>
      </c>
      <c r="AG202" t="s">
        <v>110</v>
      </c>
      <c r="AH202">
        <v>51</v>
      </c>
      <c r="AI202" t="s">
        <v>60</v>
      </c>
      <c r="AJ202" t="s">
        <v>51</v>
      </c>
      <c r="AK202" t="s">
        <v>76</v>
      </c>
      <c r="AL202" t="s">
        <v>54</v>
      </c>
      <c r="AM202" t="s">
        <v>11</v>
      </c>
      <c r="AN202" t="s">
        <v>61</v>
      </c>
      <c r="AO202" t="s">
        <v>62</v>
      </c>
      <c r="AP202" t="s">
        <v>1065</v>
      </c>
      <c r="AQ202" t="s">
        <v>63</v>
      </c>
      <c r="AR202">
        <v>0</v>
      </c>
      <c r="AS202">
        <v>0</v>
      </c>
      <c r="AT202">
        <v>1</v>
      </c>
      <c r="AU202">
        <v>0</v>
      </c>
      <c r="AV202" t="s">
        <v>11</v>
      </c>
      <c r="AW202">
        <v>12</v>
      </c>
      <c r="AX202" t="s">
        <v>64</v>
      </c>
      <c r="AY202">
        <v>1</v>
      </c>
      <c r="AZ202" t="s">
        <v>90</v>
      </c>
      <c r="BA202">
        <v>41.463664000000001</v>
      </c>
      <c r="BB202">
        <v>-81.742564000000002</v>
      </c>
      <c r="BC202">
        <v>2011</v>
      </c>
      <c r="BD202">
        <v>11</v>
      </c>
      <c r="BE202">
        <v>16669</v>
      </c>
      <c r="BF202">
        <v>1101</v>
      </c>
      <c r="BG202">
        <v>390351024012</v>
      </c>
      <c r="BH202">
        <v>1700</v>
      </c>
      <c r="BI202">
        <v>313592</v>
      </c>
      <c r="BJ202">
        <v>1056</v>
      </c>
      <c r="BK202">
        <v>518</v>
      </c>
      <c r="BL202">
        <v>538</v>
      </c>
      <c r="BM202">
        <v>30.1999999999999</v>
      </c>
      <c r="BN202">
        <v>59</v>
      </c>
      <c r="BO202">
        <v>129</v>
      </c>
      <c r="BP202">
        <v>193</v>
      </c>
      <c r="BQ202">
        <v>22</v>
      </c>
      <c r="BR202">
        <v>83</v>
      </c>
      <c r="BS202">
        <v>0</v>
      </c>
      <c r="BT202">
        <v>0</v>
      </c>
      <c r="BU202">
        <v>6</v>
      </c>
      <c r="BV202">
        <v>32</v>
      </c>
      <c r="BW202">
        <v>78</v>
      </c>
      <c r="BX202">
        <v>98</v>
      </c>
      <c r="BY202">
        <v>115</v>
      </c>
      <c r="BZ202">
        <v>32</v>
      </c>
      <c r="CA202">
        <v>38</v>
      </c>
      <c r="CB202">
        <v>84</v>
      </c>
      <c r="CC202">
        <v>22</v>
      </c>
      <c r="CD202">
        <v>22</v>
      </c>
      <c r="CE202">
        <v>6</v>
      </c>
      <c r="CF202">
        <v>11</v>
      </c>
      <c r="CG202">
        <v>9</v>
      </c>
      <c r="CH202">
        <v>17</v>
      </c>
      <c r="CI202">
        <v>0</v>
      </c>
      <c r="CJ202">
        <v>0</v>
      </c>
      <c r="CK202">
        <v>403</v>
      </c>
      <c r="CL202">
        <v>43</v>
      </c>
      <c r="CM202">
        <v>188</v>
      </c>
      <c r="CN202">
        <v>836</v>
      </c>
      <c r="CO202">
        <v>0</v>
      </c>
      <c r="CP202">
        <v>2</v>
      </c>
      <c r="CQ202">
        <v>0</v>
      </c>
      <c r="CR202">
        <v>11</v>
      </c>
      <c r="CS202">
        <v>19</v>
      </c>
      <c r="CT202">
        <v>495</v>
      </c>
      <c r="CU202">
        <v>564</v>
      </c>
      <c r="CV202">
        <v>103</v>
      </c>
      <c r="CW202">
        <v>219</v>
      </c>
      <c r="CX202">
        <v>41</v>
      </c>
      <c r="CY202">
        <v>69</v>
      </c>
      <c r="CZ202">
        <v>105</v>
      </c>
      <c r="DA202">
        <v>20</v>
      </c>
      <c r="DB202">
        <v>2</v>
      </c>
      <c r="DC202">
        <v>5</v>
      </c>
      <c r="DD202">
        <v>0</v>
      </c>
      <c r="DE202">
        <v>0</v>
      </c>
      <c r="DF202">
        <v>34118</v>
      </c>
      <c r="DG202">
        <v>3.62</v>
      </c>
      <c r="DH202">
        <v>33</v>
      </c>
      <c r="DI202">
        <v>348</v>
      </c>
      <c r="DJ202">
        <v>292</v>
      </c>
      <c r="DK202">
        <v>56</v>
      </c>
      <c r="DL202">
        <v>132</v>
      </c>
      <c r="DM202">
        <f t="shared" si="33"/>
        <v>1</v>
      </c>
      <c r="DN202">
        <f t="shared" si="34"/>
        <v>0</v>
      </c>
      <c r="DO202">
        <f t="shared" si="35"/>
        <v>0</v>
      </c>
      <c r="DP202">
        <f t="shared" si="36"/>
        <v>0</v>
      </c>
      <c r="DQ202">
        <f t="shared" si="37"/>
        <v>0</v>
      </c>
      <c r="DR202">
        <f t="shared" si="38"/>
        <v>1</v>
      </c>
      <c r="DS202">
        <f t="shared" si="39"/>
        <v>1</v>
      </c>
      <c r="DT202">
        <f t="shared" si="40"/>
        <v>0</v>
      </c>
      <c r="DU202">
        <f t="shared" si="41"/>
        <v>0</v>
      </c>
      <c r="DV202">
        <f t="shared" si="42"/>
        <v>0</v>
      </c>
      <c r="DW202">
        <f t="shared" si="43"/>
        <v>0</v>
      </c>
    </row>
    <row r="203" spans="1:127" x14ac:dyDescent="0.25">
      <c r="A203">
        <v>20128114113</v>
      </c>
      <c r="B203">
        <v>9586</v>
      </c>
      <c r="C203" t="s">
        <v>99</v>
      </c>
      <c r="D203">
        <v>17.43</v>
      </c>
      <c r="E203">
        <v>20120903</v>
      </c>
      <c r="F203" t="s">
        <v>100</v>
      </c>
      <c r="G203">
        <v>1958</v>
      </c>
      <c r="H203">
        <v>0</v>
      </c>
      <c r="I203" t="s">
        <v>40</v>
      </c>
      <c r="J203">
        <v>14</v>
      </c>
      <c r="K203" t="s">
        <v>41</v>
      </c>
      <c r="L203" t="s">
        <v>69</v>
      </c>
      <c r="M203" t="s">
        <v>11</v>
      </c>
      <c r="N203" t="s">
        <v>43</v>
      </c>
      <c r="O203" t="s">
        <v>71</v>
      </c>
      <c r="P203" t="s">
        <v>45</v>
      </c>
      <c r="Q203" t="s">
        <v>72</v>
      </c>
      <c r="R203" t="s">
        <v>47</v>
      </c>
      <c r="S203" t="s">
        <v>98</v>
      </c>
      <c r="T203" t="s">
        <v>1066</v>
      </c>
      <c r="U203" t="s">
        <v>73</v>
      </c>
      <c r="V203" t="s">
        <v>50</v>
      </c>
      <c r="W203" t="s">
        <v>51</v>
      </c>
      <c r="X203">
        <v>53</v>
      </c>
      <c r="Y203" t="s">
        <v>60</v>
      </c>
      <c r="Z203" t="s">
        <v>201</v>
      </c>
      <c r="AA203" t="s">
        <v>54</v>
      </c>
      <c r="AB203" t="s">
        <v>11</v>
      </c>
      <c r="AC203" t="s">
        <v>86</v>
      </c>
      <c r="AD203" t="s">
        <v>56</v>
      </c>
      <c r="AE203" t="s">
        <v>54</v>
      </c>
      <c r="AF203" t="s">
        <v>149</v>
      </c>
      <c r="AG203" t="s">
        <v>89</v>
      </c>
      <c r="AH203" t="s">
        <v>11</v>
      </c>
      <c r="AI203" t="s">
        <v>11</v>
      </c>
      <c r="AJ203" t="s">
        <v>50</v>
      </c>
      <c r="AK203" t="s">
        <v>51</v>
      </c>
      <c r="AL203">
        <v>0</v>
      </c>
      <c r="AM203" t="s">
        <v>11</v>
      </c>
      <c r="AN203" t="s">
        <v>61</v>
      </c>
      <c r="AO203" t="s">
        <v>62</v>
      </c>
      <c r="AP203" t="s">
        <v>1067</v>
      </c>
      <c r="AQ203" t="s">
        <v>63</v>
      </c>
      <c r="AR203">
        <v>0</v>
      </c>
      <c r="AS203">
        <v>1</v>
      </c>
      <c r="AT203">
        <v>0</v>
      </c>
      <c r="AU203">
        <v>0</v>
      </c>
      <c r="AV203" t="s">
        <v>11</v>
      </c>
      <c r="AW203">
        <v>12</v>
      </c>
      <c r="AX203" t="s">
        <v>64</v>
      </c>
      <c r="AY203">
        <v>1</v>
      </c>
      <c r="AZ203" t="s">
        <v>90</v>
      </c>
      <c r="BA203">
        <v>41.484681000000002</v>
      </c>
      <c r="BB203">
        <v>-81.703773999999896</v>
      </c>
      <c r="BC203">
        <v>2012</v>
      </c>
      <c r="BD203">
        <v>9</v>
      </c>
      <c r="BE203">
        <v>16821</v>
      </c>
      <c r="BF203">
        <v>99</v>
      </c>
      <c r="BG203">
        <v>390351036024</v>
      </c>
      <c r="BH203">
        <v>1785</v>
      </c>
      <c r="BI203">
        <v>402431</v>
      </c>
      <c r="BJ203">
        <v>810</v>
      </c>
      <c r="BK203">
        <v>516</v>
      </c>
      <c r="BL203">
        <v>294</v>
      </c>
      <c r="BM203">
        <v>55.299999999999898</v>
      </c>
      <c r="BN203">
        <v>12</v>
      </c>
      <c r="BO203">
        <v>6</v>
      </c>
      <c r="BP203">
        <v>6</v>
      </c>
      <c r="BQ203">
        <v>4</v>
      </c>
      <c r="BR203">
        <v>22</v>
      </c>
      <c r="BS203">
        <v>0</v>
      </c>
      <c r="BT203">
        <v>4</v>
      </c>
      <c r="BU203">
        <v>0</v>
      </c>
      <c r="BV203">
        <v>31</v>
      </c>
      <c r="BW203">
        <v>2</v>
      </c>
      <c r="BX203">
        <v>13</v>
      </c>
      <c r="BY203">
        <v>15</v>
      </c>
      <c r="BZ203">
        <v>98</v>
      </c>
      <c r="CA203">
        <v>175</v>
      </c>
      <c r="CB203">
        <v>291</v>
      </c>
      <c r="CC203">
        <v>23</v>
      </c>
      <c r="CD203">
        <v>12</v>
      </c>
      <c r="CE203">
        <v>72</v>
      </c>
      <c r="CF203">
        <v>24</v>
      </c>
      <c r="CG203">
        <v>0</v>
      </c>
      <c r="CH203">
        <v>0</v>
      </c>
      <c r="CI203">
        <v>0</v>
      </c>
      <c r="CJ203">
        <v>0</v>
      </c>
      <c r="CK203">
        <v>28</v>
      </c>
      <c r="CL203">
        <v>96</v>
      </c>
      <c r="CM203">
        <v>484</v>
      </c>
      <c r="CN203">
        <v>276</v>
      </c>
      <c r="CO203">
        <v>18</v>
      </c>
      <c r="CP203">
        <v>0</v>
      </c>
      <c r="CQ203">
        <v>0</v>
      </c>
      <c r="CR203">
        <v>0</v>
      </c>
      <c r="CS203">
        <v>32</v>
      </c>
      <c r="CT203">
        <v>0</v>
      </c>
      <c r="CU203">
        <v>756</v>
      </c>
      <c r="CV203">
        <v>273</v>
      </c>
      <c r="CW203">
        <v>196</v>
      </c>
      <c r="CX203">
        <v>20</v>
      </c>
      <c r="CY203">
        <v>36</v>
      </c>
      <c r="CZ203">
        <v>91</v>
      </c>
      <c r="DA203">
        <v>55</v>
      </c>
      <c r="DB203">
        <v>67</v>
      </c>
      <c r="DC203">
        <v>0</v>
      </c>
      <c r="DD203">
        <v>18</v>
      </c>
      <c r="DE203">
        <v>0</v>
      </c>
      <c r="DF203">
        <v>8804</v>
      </c>
      <c r="DG203">
        <v>1.24</v>
      </c>
      <c r="DH203">
        <v>566</v>
      </c>
      <c r="DI203">
        <v>793</v>
      </c>
      <c r="DJ203">
        <v>653</v>
      </c>
      <c r="DK203">
        <v>140</v>
      </c>
      <c r="DL203">
        <v>17</v>
      </c>
      <c r="DM203">
        <f t="shared" si="33"/>
        <v>0</v>
      </c>
      <c r="DN203">
        <f t="shared" si="34"/>
        <v>1</v>
      </c>
      <c r="DO203">
        <f t="shared" si="35"/>
        <v>0</v>
      </c>
      <c r="DP203">
        <f t="shared" si="36"/>
        <v>0</v>
      </c>
      <c r="DQ203">
        <f t="shared" si="37"/>
        <v>0</v>
      </c>
      <c r="DR203">
        <f t="shared" si="38"/>
        <v>1</v>
      </c>
      <c r="DS203">
        <f t="shared" si="39"/>
        <v>0</v>
      </c>
      <c r="DT203">
        <f t="shared" si="40"/>
        <v>1</v>
      </c>
      <c r="DU203">
        <f t="shared" si="41"/>
        <v>0</v>
      </c>
      <c r="DV203">
        <f t="shared" si="42"/>
        <v>0</v>
      </c>
      <c r="DW203">
        <f t="shared" si="43"/>
        <v>0</v>
      </c>
    </row>
    <row r="204" spans="1:127" x14ac:dyDescent="0.25">
      <c r="A204">
        <v>20128079845</v>
      </c>
      <c r="B204">
        <v>6497</v>
      </c>
      <c r="C204" t="s">
        <v>99</v>
      </c>
      <c r="D204">
        <v>16.5399999999999</v>
      </c>
      <c r="E204">
        <v>20120614</v>
      </c>
      <c r="F204" t="s">
        <v>100</v>
      </c>
      <c r="G204" t="s">
        <v>291</v>
      </c>
      <c r="H204">
        <v>0</v>
      </c>
      <c r="I204" t="s">
        <v>67</v>
      </c>
      <c r="J204">
        <v>15</v>
      </c>
      <c r="K204" t="s">
        <v>41</v>
      </c>
      <c r="L204" t="s">
        <v>69</v>
      </c>
      <c r="M204" t="s">
        <v>11</v>
      </c>
      <c r="N204" t="s">
        <v>70</v>
      </c>
      <c r="O204" t="s">
        <v>71</v>
      </c>
      <c r="P204" t="s">
        <v>45</v>
      </c>
      <c r="Q204" t="s">
        <v>46</v>
      </c>
      <c r="R204" t="s">
        <v>209</v>
      </c>
      <c r="S204" t="s">
        <v>47</v>
      </c>
      <c r="T204" t="s">
        <v>1068</v>
      </c>
      <c r="U204" t="s">
        <v>73</v>
      </c>
      <c r="V204" t="s">
        <v>76</v>
      </c>
      <c r="W204" t="s">
        <v>77</v>
      </c>
      <c r="X204">
        <v>45</v>
      </c>
      <c r="Y204" t="s">
        <v>60</v>
      </c>
      <c r="Z204" t="s">
        <v>201</v>
      </c>
      <c r="AA204" t="s">
        <v>54</v>
      </c>
      <c r="AB204" t="s">
        <v>11</v>
      </c>
      <c r="AC204" t="s">
        <v>86</v>
      </c>
      <c r="AD204" t="s">
        <v>56</v>
      </c>
      <c r="AE204" t="s">
        <v>54</v>
      </c>
      <c r="AF204" t="s">
        <v>48</v>
      </c>
      <c r="AG204" t="s">
        <v>129</v>
      </c>
      <c r="AH204">
        <v>22</v>
      </c>
      <c r="AI204" t="s">
        <v>52</v>
      </c>
      <c r="AJ204" t="s">
        <v>50</v>
      </c>
      <c r="AK204" t="s">
        <v>51</v>
      </c>
      <c r="AL204" t="s">
        <v>54</v>
      </c>
      <c r="AM204" t="s">
        <v>11</v>
      </c>
      <c r="AN204" t="s">
        <v>61</v>
      </c>
      <c r="AO204" t="s">
        <v>62</v>
      </c>
      <c r="AP204" t="s">
        <v>1069</v>
      </c>
      <c r="AQ204" t="s">
        <v>130</v>
      </c>
      <c r="AR204">
        <v>0</v>
      </c>
      <c r="AS204">
        <v>0</v>
      </c>
      <c r="AT204">
        <v>0</v>
      </c>
      <c r="AU204">
        <v>0</v>
      </c>
      <c r="AV204" t="s">
        <v>11</v>
      </c>
      <c r="AW204">
        <v>12</v>
      </c>
      <c r="AX204" t="s">
        <v>64</v>
      </c>
      <c r="AY204">
        <v>1</v>
      </c>
      <c r="AZ204" t="s">
        <v>90</v>
      </c>
      <c r="BA204">
        <v>41.472633000000002</v>
      </c>
      <c r="BB204">
        <v>-81.699443000000002</v>
      </c>
      <c r="BC204">
        <v>2012</v>
      </c>
      <c r="BD204">
        <v>6</v>
      </c>
      <c r="BE204">
        <v>16895</v>
      </c>
      <c r="BF204">
        <v>110</v>
      </c>
      <c r="BG204">
        <v>390351039001</v>
      </c>
      <c r="BH204">
        <v>1786</v>
      </c>
      <c r="BI204">
        <v>463360</v>
      </c>
      <c r="BJ204">
        <v>949</v>
      </c>
      <c r="BK204">
        <v>471</v>
      </c>
      <c r="BL204">
        <v>478</v>
      </c>
      <c r="BM204">
        <v>37.6</v>
      </c>
      <c r="BN204">
        <v>36</v>
      </c>
      <c r="BO204">
        <v>67</v>
      </c>
      <c r="BP204">
        <v>89</v>
      </c>
      <c r="BQ204">
        <v>40</v>
      </c>
      <c r="BR204">
        <v>36</v>
      </c>
      <c r="BS204">
        <v>23</v>
      </c>
      <c r="BT204">
        <v>5</v>
      </c>
      <c r="BU204">
        <v>40</v>
      </c>
      <c r="BV204">
        <v>46</v>
      </c>
      <c r="BW204">
        <v>48</v>
      </c>
      <c r="BX204">
        <v>67</v>
      </c>
      <c r="BY204">
        <v>54</v>
      </c>
      <c r="BZ204">
        <v>80</v>
      </c>
      <c r="CA204">
        <v>88</v>
      </c>
      <c r="CB204">
        <v>51</v>
      </c>
      <c r="CC204">
        <v>0</v>
      </c>
      <c r="CD204">
        <v>38</v>
      </c>
      <c r="CE204">
        <v>38</v>
      </c>
      <c r="CF204">
        <v>60</v>
      </c>
      <c r="CG204">
        <v>32</v>
      </c>
      <c r="CH204">
        <v>7</v>
      </c>
      <c r="CI204">
        <v>0</v>
      </c>
      <c r="CJ204">
        <v>4</v>
      </c>
      <c r="CK204">
        <v>232</v>
      </c>
      <c r="CL204">
        <v>141</v>
      </c>
      <c r="CM204">
        <v>347</v>
      </c>
      <c r="CN204">
        <v>421</v>
      </c>
      <c r="CO204">
        <v>0</v>
      </c>
      <c r="CP204">
        <v>0</v>
      </c>
      <c r="CQ204">
        <v>0</v>
      </c>
      <c r="CR204">
        <v>171</v>
      </c>
      <c r="CS204">
        <v>10</v>
      </c>
      <c r="CT204">
        <v>432</v>
      </c>
      <c r="CU204">
        <v>613</v>
      </c>
      <c r="CV204">
        <v>245</v>
      </c>
      <c r="CW204">
        <v>113</v>
      </c>
      <c r="CX204">
        <v>33</v>
      </c>
      <c r="CY204">
        <v>36</v>
      </c>
      <c r="CZ204">
        <v>113</v>
      </c>
      <c r="DA204">
        <v>24</v>
      </c>
      <c r="DB204">
        <v>35</v>
      </c>
      <c r="DC204">
        <v>14</v>
      </c>
      <c r="DD204">
        <v>0</v>
      </c>
      <c r="DE204">
        <v>0</v>
      </c>
      <c r="DF204">
        <v>14904</v>
      </c>
      <c r="DG204">
        <v>2.4900000000000002</v>
      </c>
      <c r="DH204">
        <v>148</v>
      </c>
      <c r="DI204">
        <v>440</v>
      </c>
      <c r="DJ204">
        <v>381</v>
      </c>
      <c r="DK204">
        <v>59</v>
      </c>
      <c r="DL204">
        <v>131</v>
      </c>
      <c r="DM204">
        <f t="shared" si="33"/>
        <v>0</v>
      </c>
      <c r="DN204">
        <f t="shared" si="34"/>
        <v>1</v>
      </c>
      <c r="DO204">
        <f t="shared" si="35"/>
        <v>0</v>
      </c>
      <c r="DP204">
        <f t="shared" si="36"/>
        <v>0</v>
      </c>
      <c r="DQ204">
        <f t="shared" si="37"/>
        <v>0</v>
      </c>
      <c r="DR204">
        <f t="shared" si="38"/>
        <v>1</v>
      </c>
      <c r="DS204">
        <f t="shared" si="39"/>
        <v>0</v>
      </c>
      <c r="DT204">
        <f t="shared" si="40"/>
        <v>1</v>
      </c>
      <c r="DU204">
        <f t="shared" si="41"/>
        <v>0</v>
      </c>
      <c r="DV204">
        <f t="shared" si="42"/>
        <v>0</v>
      </c>
      <c r="DW204">
        <f t="shared" si="43"/>
        <v>0</v>
      </c>
    </row>
    <row r="205" spans="1:127" x14ac:dyDescent="0.25">
      <c r="A205">
        <v>20128080824</v>
      </c>
      <c r="B205">
        <v>6902</v>
      </c>
      <c r="C205" t="s">
        <v>99</v>
      </c>
      <c r="D205">
        <v>17.39</v>
      </c>
      <c r="E205">
        <v>20120619</v>
      </c>
      <c r="F205" t="s">
        <v>100</v>
      </c>
      <c r="G205" t="s">
        <v>128</v>
      </c>
      <c r="H205">
        <v>0</v>
      </c>
      <c r="I205" t="s">
        <v>115</v>
      </c>
      <c r="J205">
        <v>16</v>
      </c>
      <c r="K205" t="s">
        <v>199</v>
      </c>
      <c r="L205" t="s">
        <v>69</v>
      </c>
      <c r="M205" t="s">
        <v>11</v>
      </c>
      <c r="N205" t="s">
        <v>43</v>
      </c>
      <c r="O205" t="s">
        <v>156</v>
      </c>
      <c r="P205" t="s">
        <v>157</v>
      </c>
      <c r="Q205" t="s">
        <v>46</v>
      </c>
      <c r="R205" t="s">
        <v>47</v>
      </c>
      <c r="S205" t="s">
        <v>47</v>
      </c>
      <c r="T205" t="s">
        <v>1070</v>
      </c>
      <c r="U205" t="s">
        <v>73</v>
      </c>
      <c r="V205" t="s">
        <v>51</v>
      </c>
      <c r="W205" t="s">
        <v>50</v>
      </c>
      <c r="X205">
        <v>51</v>
      </c>
      <c r="Y205" t="s">
        <v>60</v>
      </c>
      <c r="Z205" t="s">
        <v>201</v>
      </c>
      <c r="AA205">
        <v>0</v>
      </c>
      <c r="AB205" t="s">
        <v>11</v>
      </c>
      <c r="AC205" t="s">
        <v>86</v>
      </c>
      <c r="AD205" t="s">
        <v>56</v>
      </c>
      <c r="AE205" t="s">
        <v>47</v>
      </c>
      <c r="AF205" t="s">
        <v>47</v>
      </c>
      <c r="AG205" t="s">
        <v>110</v>
      </c>
      <c r="AH205">
        <v>28</v>
      </c>
      <c r="AI205" t="s">
        <v>52</v>
      </c>
      <c r="AJ205" t="s">
        <v>51</v>
      </c>
      <c r="AK205" t="s">
        <v>76</v>
      </c>
      <c r="AL205">
        <v>0</v>
      </c>
      <c r="AM205" t="s">
        <v>11</v>
      </c>
      <c r="AN205" t="s">
        <v>61</v>
      </c>
      <c r="AO205" t="s">
        <v>62</v>
      </c>
      <c r="AP205" t="s">
        <v>1071</v>
      </c>
      <c r="AQ205" t="s">
        <v>63</v>
      </c>
      <c r="AR205">
        <v>0</v>
      </c>
      <c r="AS205">
        <v>0</v>
      </c>
      <c r="AT205">
        <v>0</v>
      </c>
      <c r="AU205">
        <v>1</v>
      </c>
      <c r="AV205" t="s">
        <v>11</v>
      </c>
      <c r="AW205">
        <v>12</v>
      </c>
      <c r="AX205" t="s">
        <v>64</v>
      </c>
      <c r="AY205">
        <v>1</v>
      </c>
      <c r="AZ205" t="s">
        <v>90</v>
      </c>
      <c r="BA205">
        <v>41.484181999999898</v>
      </c>
      <c r="BB205">
        <v>-81.703388000000004</v>
      </c>
      <c r="BC205">
        <v>2012</v>
      </c>
      <c r="BD205">
        <v>6</v>
      </c>
      <c r="BE205">
        <v>16908</v>
      </c>
      <c r="BF205">
        <v>99</v>
      </c>
      <c r="BG205">
        <v>390351036024</v>
      </c>
      <c r="BH205">
        <v>1785</v>
      </c>
      <c r="BI205">
        <v>402431</v>
      </c>
      <c r="BJ205">
        <v>810</v>
      </c>
      <c r="BK205">
        <v>516</v>
      </c>
      <c r="BL205">
        <v>294</v>
      </c>
      <c r="BM205">
        <v>55.299999999999898</v>
      </c>
      <c r="BN205">
        <v>12</v>
      </c>
      <c r="BO205">
        <v>6</v>
      </c>
      <c r="BP205">
        <v>6</v>
      </c>
      <c r="BQ205">
        <v>4</v>
      </c>
      <c r="BR205">
        <v>22</v>
      </c>
      <c r="BS205">
        <v>0</v>
      </c>
      <c r="BT205">
        <v>4</v>
      </c>
      <c r="BU205">
        <v>0</v>
      </c>
      <c r="BV205">
        <v>31</v>
      </c>
      <c r="BW205">
        <v>2</v>
      </c>
      <c r="BX205">
        <v>13</v>
      </c>
      <c r="BY205">
        <v>15</v>
      </c>
      <c r="BZ205">
        <v>98</v>
      </c>
      <c r="CA205">
        <v>175</v>
      </c>
      <c r="CB205">
        <v>291</v>
      </c>
      <c r="CC205">
        <v>23</v>
      </c>
      <c r="CD205">
        <v>12</v>
      </c>
      <c r="CE205">
        <v>72</v>
      </c>
      <c r="CF205">
        <v>24</v>
      </c>
      <c r="CG205">
        <v>0</v>
      </c>
      <c r="CH205">
        <v>0</v>
      </c>
      <c r="CI205">
        <v>0</v>
      </c>
      <c r="CJ205">
        <v>0</v>
      </c>
      <c r="CK205">
        <v>28</v>
      </c>
      <c r="CL205">
        <v>96</v>
      </c>
      <c r="CM205">
        <v>484</v>
      </c>
      <c r="CN205">
        <v>276</v>
      </c>
      <c r="CO205">
        <v>18</v>
      </c>
      <c r="CP205">
        <v>0</v>
      </c>
      <c r="CQ205">
        <v>0</v>
      </c>
      <c r="CR205">
        <v>0</v>
      </c>
      <c r="CS205">
        <v>32</v>
      </c>
      <c r="CT205">
        <v>0</v>
      </c>
      <c r="CU205">
        <v>756</v>
      </c>
      <c r="CV205">
        <v>273</v>
      </c>
      <c r="CW205">
        <v>196</v>
      </c>
      <c r="CX205">
        <v>20</v>
      </c>
      <c r="CY205">
        <v>36</v>
      </c>
      <c r="CZ205">
        <v>91</v>
      </c>
      <c r="DA205">
        <v>55</v>
      </c>
      <c r="DB205">
        <v>67</v>
      </c>
      <c r="DC205">
        <v>0</v>
      </c>
      <c r="DD205">
        <v>18</v>
      </c>
      <c r="DE205">
        <v>0</v>
      </c>
      <c r="DF205">
        <v>8804</v>
      </c>
      <c r="DG205">
        <v>1.24</v>
      </c>
      <c r="DH205">
        <v>566</v>
      </c>
      <c r="DI205">
        <v>793</v>
      </c>
      <c r="DJ205">
        <v>653</v>
      </c>
      <c r="DK205">
        <v>140</v>
      </c>
      <c r="DL205">
        <v>17</v>
      </c>
      <c r="DM205">
        <f t="shared" si="33"/>
        <v>0</v>
      </c>
      <c r="DN205">
        <f t="shared" si="34"/>
        <v>1</v>
      </c>
      <c r="DO205">
        <f t="shared" si="35"/>
        <v>0</v>
      </c>
      <c r="DP205">
        <f t="shared" si="36"/>
        <v>0</v>
      </c>
      <c r="DQ205">
        <f t="shared" si="37"/>
        <v>0</v>
      </c>
      <c r="DR205">
        <f t="shared" si="38"/>
        <v>1</v>
      </c>
      <c r="DS205">
        <f t="shared" si="39"/>
        <v>0</v>
      </c>
      <c r="DT205">
        <f t="shared" si="40"/>
        <v>1</v>
      </c>
      <c r="DU205">
        <f t="shared" si="41"/>
        <v>0</v>
      </c>
      <c r="DV205">
        <f t="shared" si="42"/>
        <v>0</v>
      </c>
      <c r="DW205">
        <f t="shared" si="43"/>
        <v>0</v>
      </c>
    </row>
    <row r="206" spans="1:127" x14ac:dyDescent="0.25">
      <c r="A206">
        <v>20128109495</v>
      </c>
      <c r="B206">
        <v>9002</v>
      </c>
      <c r="C206" t="s">
        <v>429</v>
      </c>
      <c r="D206">
        <v>0.73</v>
      </c>
      <c r="E206">
        <v>20120820</v>
      </c>
      <c r="F206" t="s">
        <v>430</v>
      </c>
      <c r="G206" t="s">
        <v>440</v>
      </c>
      <c r="H206">
        <v>0</v>
      </c>
      <c r="I206" t="s">
        <v>40</v>
      </c>
      <c r="J206">
        <v>18</v>
      </c>
      <c r="K206" t="s">
        <v>41</v>
      </c>
      <c r="L206" t="s">
        <v>69</v>
      </c>
      <c r="M206" t="s">
        <v>11</v>
      </c>
      <c r="N206" t="s">
        <v>43</v>
      </c>
      <c r="O206" t="s">
        <v>71</v>
      </c>
      <c r="P206" t="s">
        <v>45</v>
      </c>
      <c r="Q206" t="s">
        <v>94</v>
      </c>
      <c r="R206" t="s">
        <v>47</v>
      </c>
      <c r="S206" t="s">
        <v>48</v>
      </c>
      <c r="T206" t="s">
        <v>1072</v>
      </c>
      <c r="U206" t="s">
        <v>49</v>
      </c>
      <c r="V206" t="s">
        <v>50</v>
      </c>
      <c r="W206" t="s">
        <v>51</v>
      </c>
      <c r="X206">
        <v>23</v>
      </c>
      <c r="Y206" t="s">
        <v>52</v>
      </c>
      <c r="Z206" t="s">
        <v>74</v>
      </c>
      <c r="AA206" t="s">
        <v>54</v>
      </c>
      <c r="AB206" t="s">
        <v>11</v>
      </c>
      <c r="AC206" t="s">
        <v>86</v>
      </c>
      <c r="AD206" t="s">
        <v>56</v>
      </c>
      <c r="AE206" t="s">
        <v>57</v>
      </c>
      <c r="AF206" t="s">
        <v>47</v>
      </c>
      <c r="AG206" t="s">
        <v>73</v>
      </c>
      <c r="AH206">
        <v>25</v>
      </c>
      <c r="AI206" t="s">
        <v>60</v>
      </c>
      <c r="AJ206" t="s">
        <v>51</v>
      </c>
      <c r="AK206" t="s">
        <v>50</v>
      </c>
      <c r="AL206" t="s">
        <v>54</v>
      </c>
      <c r="AM206" t="s">
        <v>11</v>
      </c>
      <c r="AN206" t="s">
        <v>61</v>
      </c>
      <c r="AO206" t="s">
        <v>62</v>
      </c>
      <c r="AP206" t="s">
        <v>1073</v>
      </c>
      <c r="AQ206" t="s">
        <v>63</v>
      </c>
      <c r="AR206">
        <v>0</v>
      </c>
      <c r="AS206">
        <v>0</v>
      </c>
      <c r="AT206">
        <v>1</v>
      </c>
      <c r="AU206">
        <v>0</v>
      </c>
      <c r="AV206" t="s">
        <v>11</v>
      </c>
      <c r="AW206">
        <v>12</v>
      </c>
      <c r="AX206" t="s">
        <v>64</v>
      </c>
      <c r="AY206">
        <v>1</v>
      </c>
      <c r="AZ206" t="s">
        <v>90</v>
      </c>
      <c r="BA206">
        <v>41.473972000000003</v>
      </c>
      <c r="BB206">
        <v>-81.743165000000005</v>
      </c>
      <c r="BC206">
        <v>2012</v>
      </c>
      <c r="BD206">
        <v>8</v>
      </c>
      <c r="BE206">
        <v>16976</v>
      </c>
      <c r="BF206">
        <v>69</v>
      </c>
      <c r="BG206">
        <v>390351017002</v>
      </c>
      <c r="BH206">
        <v>1692</v>
      </c>
      <c r="BI206">
        <v>201789</v>
      </c>
      <c r="BJ206">
        <v>715</v>
      </c>
      <c r="BK206">
        <v>367</v>
      </c>
      <c r="BL206">
        <v>348</v>
      </c>
      <c r="BM206">
        <v>33.200000000000003</v>
      </c>
      <c r="BN206">
        <v>63</v>
      </c>
      <c r="BO206">
        <v>69</v>
      </c>
      <c r="BP206">
        <v>24</v>
      </c>
      <c r="BQ206">
        <v>95</v>
      </c>
      <c r="BR206">
        <v>58</v>
      </c>
      <c r="BS206">
        <v>7</v>
      </c>
      <c r="BT206">
        <v>0</v>
      </c>
      <c r="BU206">
        <v>19</v>
      </c>
      <c r="BV206">
        <v>20</v>
      </c>
      <c r="BW206">
        <v>49</v>
      </c>
      <c r="BX206">
        <v>49</v>
      </c>
      <c r="BY206">
        <v>54</v>
      </c>
      <c r="BZ206">
        <v>42</v>
      </c>
      <c r="CA206">
        <v>53</v>
      </c>
      <c r="CB206">
        <v>3</v>
      </c>
      <c r="CC206">
        <v>22</v>
      </c>
      <c r="CD206">
        <v>48</v>
      </c>
      <c r="CE206">
        <v>0</v>
      </c>
      <c r="CF206">
        <v>5</v>
      </c>
      <c r="CG206">
        <v>16</v>
      </c>
      <c r="CH206">
        <v>4</v>
      </c>
      <c r="CI206">
        <v>3</v>
      </c>
      <c r="CJ206">
        <v>12</v>
      </c>
      <c r="CK206">
        <v>251</v>
      </c>
      <c r="CL206">
        <v>40</v>
      </c>
      <c r="CM206">
        <v>179</v>
      </c>
      <c r="CN206">
        <v>451</v>
      </c>
      <c r="CO206">
        <v>0</v>
      </c>
      <c r="CP206">
        <v>0</v>
      </c>
      <c r="CQ206">
        <v>0</v>
      </c>
      <c r="CR206">
        <v>19</v>
      </c>
      <c r="CS206">
        <v>66</v>
      </c>
      <c r="CT206">
        <v>192</v>
      </c>
      <c r="CU206">
        <v>380</v>
      </c>
      <c r="CV206">
        <v>125</v>
      </c>
      <c r="CW206">
        <v>69</v>
      </c>
      <c r="CX206">
        <v>31</v>
      </c>
      <c r="CY206">
        <v>24</v>
      </c>
      <c r="CZ206">
        <v>85</v>
      </c>
      <c r="DA206">
        <v>7</v>
      </c>
      <c r="DB206">
        <v>17</v>
      </c>
      <c r="DC206">
        <v>22</v>
      </c>
      <c r="DD206">
        <v>0</v>
      </c>
      <c r="DE206">
        <v>0</v>
      </c>
      <c r="DF206">
        <v>21397</v>
      </c>
      <c r="DG206">
        <v>2.61</v>
      </c>
      <c r="DH206">
        <v>91</v>
      </c>
      <c r="DI206">
        <v>353</v>
      </c>
      <c r="DJ206">
        <v>274</v>
      </c>
      <c r="DK206">
        <v>79</v>
      </c>
      <c r="DL206">
        <v>107</v>
      </c>
      <c r="DM206">
        <f t="shared" si="33"/>
        <v>0</v>
      </c>
      <c r="DN206">
        <f t="shared" si="34"/>
        <v>1</v>
      </c>
      <c r="DO206">
        <f t="shared" si="35"/>
        <v>0</v>
      </c>
      <c r="DP206">
        <f t="shared" si="36"/>
        <v>0</v>
      </c>
      <c r="DQ206">
        <f t="shared" si="37"/>
        <v>0</v>
      </c>
      <c r="DR206">
        <f t="shared" si="38"/>
        <v>1</v>
      </c>
      <c r="DS206">
        <f t="shared" si="39"/>
        <v>0</v>
      </c>
      <c r="DT206">
        <f t="shared" si="40"/>
        <v>1</v>
      </c>
      <c r="DU206">
        <f t="shared" si="41"/>
        <v>0</v>
      </c>
      <c r="DV206">
        <f t="shared" si="42"/>
        <v>0</v>
      </c>
      <c r="DW206">
        <f t="shared" si="43"/>
        <v>0</v>
      </c>
    </row>
    <row r="207" spans="1:127" x14ac:dyDescent="0.25">
      <c r="A207">
        <v>20128060799</v>
      </c>
      <c r="B207">
        <v>4515</v>
      </c>
      <c r="C207" t="s">
        <v>164</v>
      </c>
      <c r="D207">
        <v>0.72</v>
      </c>
      <c r="E207">
        <v>20120427</v>
      </c>
      <c r="F207" t="s">
        <v>152</v>
      </c>
      <c r="G207" t="s">
        <v>155</v>
      </c>
      <c r="H207">
        <v>0</v>
      </c>
      <c r="I207" t="s">
        <v>125</v>
      </c>
      <c r="J207">
        <v>16</v>
      </c>
      <c r="K207" t="s">
        <v>41</v>
      </c>
      <c r="L207" t="s">
        <v>69</v>
      </c>
      <c r="M207" t="s">
        <v>11</v>
      </c>
      <c r="N207" t="s">
        <v>43</v>
      </c>
      <c r="O207" t="s">
        <v>44</v>
      </c>
      <c r="P207" t="s">
        <v>45</v>
      </c>
      <c r="Q207" t="s">
        <v>46</v>
      </c>
      <c r="R207" t="s">
        <v>47</v>
      </c>
      <c r="S207" t="s">
        <v>98</v>
      </c>
      <c r="T207" t="s">
        <v>1074</v>
      </c>
      <c r="U207" t="s">
        <v>73</v>
      </c>
      <c r="V207" t="s">
        <v>76</v>
      </c>
      <c r="W207" t="s">
        <v>77</v>
      </c>
      <c r="X207">
        <v>12</v>
      </c>
      <c r="Y207" t="s">
        <v>60</v>
      </c>
      <c r="Z207" t="s">
        <v>203</v>
      </c>
      <c r="AA207" t="s">
        <v>54</v>
      </c>
      <c r="AB207" t="s">
        <v>11</v>
      </c>
      <c r="AC207" t="s">
        <v>86</v>
      </c>
      <c r="AD207" t="s">
        <v>97</v>
      </c>
      <c r="AE207" t="s">
        <v>54</v>
      </c>
      <c r="AF207" t="s">
        <v>96</v>
      </c>
      <c r="AG207" t="s">
        <v>89</v>
      </c>
      <c r="AH207">
        <v>19</v>
      </c>
      <c r="AI207" t="s">
        <v>60</v>
      </c>
      <c r="AJ207" t="s">
        <v>76</v>
      </c>
      <c r="AK207" t="s">
        <v>50</v>
      </c>
      <c r="AL207" t="s">
        <v>54</v>
      </c>
      <c r="AM207" t="s">
        <v>11</v>
      </c>
      <c r="AN207" t="s">
        <v>61</v>
      </c>
      <c r="AO207" t="s">
        <v>62</v>
      </c>
      <c r="AP207" t="s">
        <v>1075</v>
      </c>
      <c r="AQ207" t="s">
        <v>130</v>
      </c>
      <c r="AR207">
        <v>0</v>
      </c>
      <c r="AS207">
        <v>0</v>
      </c>
      <c r="AT207">
        <v>1</v>
      </c>
      <c r="AU207">
        <v>0</v>
      </c>
      <c r="AV207" t="s">
        <v>11</v>
      </c>
      <c r="AW207">
        <v>12</v>
      </c>
      <c r="AX207" t="s">
        <v>64</v>
      </c>
      <c r="AY207">
        <v>1</v>
      </c>
      <c r="AZ207" t="s">
        <v>90</v>
      </c>
      <c r="BA207">
        <v>41.469652000000004</v>
      </c>
      <c r="BB207">
        <v>-81.730106000000006</v>
      </c>
      <c r="BC207">
        <v>2012</v>
      </c>
      <c r="BD207">
        <v>4</v>
      </c>
      <c r="BE207">
        <v>17022</v>
      </c>
      <c r="BF207">
        <v>86</v>
      </c>
      <c r="BG207">
        <v>390351027004</v>
      </c>
      <c r="BH207">
        <v>301</v>
      </c>
      <c r="BI207">
        <v>712348</v>
      </c>
      <c r="BJ207">
        <v>923</v>
      </c>
      <c r="BK207">
        <v>324</v>
      </c>
      <c r="BL207">
        <v>599</v>
      </c>
      <c r="BM207">
        <v>35.5</v>
      </c>
      <c r="BN207">
        <v>27</v>
      </c>
      <c r="BO207">
        <v>51</v>
      </c>
      <c r="BP207">
        <v>89</v>
      </c>
      <c r="BQ207">
        <v>59</v>
      </c>
      <c r="BR207">
        <v>61</v>
      </c>
      <c r="BS207">
        <v>0</v>
      </c>
      <c r="BT207">
        <v>0</v>
      </c>
      <c r="BU207">
        <v>53</v>
      </c>
      <c r="BV207">
        <v>38</v>
      </c>
      <c r="BW207">
        <v>69</v>
      </c>
      <c r="BX207">
        <v>63</v>
      </c>
      <c r="BY207">
        <v>132</v>
      </c>
      <c r="BZ207">
        <v>43</v>
      </c>
      <c r="CA207">
        <v>98</v>
      </c>
      <c r="CB207">
        <v>51</v>
      </c>
      <c r="CC207">
        <v>17</v>
      </c>
      <c r="CD207">
        <v>0</v>
      </c>
      <c r="CE207">
        <v>5</v>
      </c>
      <c r="CF207">
        <v>41</v>
      </c>
      <c r="CG207">
        <v>0</v>
      </c>
      <c r="CH207">
        <v>4</v>
      </c>
      <c r="CI207">
        <v>0</v>
      </c>
      <c r="CJ207">
        <v>22</v>
      </c>
      <c r="CK207">
        <v>226</v>
      </c>
      <c r="CL207">
        <v>72</v>
      </c>
      <c r="CM207">
        <v>98</v>
      </c>
      <c r="CN207">
        <v>737</v>
      </c>
      <c r="CO207">
        <v>0</v>
      </c>
      <c r="CP207">
        <v>15</v>
      </c>
      <c r="CQ207">
        <v>0</v>
      </c>
      <c r="CR207">
        <v>17</v>
      </c>
      <c r="CS207">
        <v>56</v>
      </c>
      <c r="CT207">
        <v>47</v>
      </c>
      <c r="CU207">
        <v>583</v>
      </c>
      <c r="CV207">
        <v>300</v>
      </c>
      <c r="CW207">
        <v>162</v>
      </c>
      <c r="CX207">
        <v>20</v>
      </c>
      <c r="CY207">
        <v>43</v>
      </c>
      <c r="CZ207">
        <v>27</v>
      </c>
      <c r="DA207">
        <v>0</v>
      </c>
      <c r="DB207">
        <v>31</v>
      </c>
      <c r="DC207">
        <v>0</v>
      </c>
      <c r="DD207">
        <v>0</v>
      </c>
      <c r="DE207">
        <v>0</v>
      </c>
      <c r="DF207">
        <v>20985</v>
      </c>
      <c r="DG207">
        <v>3.81</v>
      </c>
      <c r="DH207">
        <v>57</v>
      </c>
      <c r="DI207">
        <v>361</v>
      </c>
      <c r="DJ207">
        <v>242</v>
      </c>
      <c r="DK207">
        <v>119</v>
      </c>
      <c r="DL207">
        <v>79</v>
      </c>
      <c r="DM207">
        <f t="shared" si="33"/>
        <v>0</v>
      </c>
      <c r="DN207">
        <f t="shared" si="34"/>
        <v>1</v>
      </c>
      <c r="DO207">
        <f t="shared" si="35"/>
        <v>0</v>
      </c>
      <c r="DP207">
        <f t="shared" si="36"/>
        <v>0</v>
      </c>
      <c r="DQ207">
        <f t="shared" si="37"/>
        <v>0</v>
      </c>
      <c r="DR207">
        <f t="shared" si="38"/>
        <v>1</v>
      </c>
      <c r="DS207">
        <f t="shared" si="39"/>
        <v>0</v>
      </c>
      <c r="DT207">
        <f t="shared" si="40"/>
        <v>1</v>
      </c>
      <c r="DU207">
        <f t="shared" si="41"/>
        <v>0</v>
      </c>
      <c r="DV207">
        <f t="shared" si="42"/>
        <v>0</v>
      </c>
      <c r="DW207">
        <f t="shared" si="43"/>
        <v>0</v>
      </c>
    </row>
    <row r="208" spans="1:127" x14ac:dyDescent="0.25">
      <c r="A208">
        <v>20128062877</v>
      </c>
      <c r="B208">
        <v>5025</v>
      </c>
      <c r="C208" t="s">
        <v>154</v>
      </c>
      <c r="D208">
        <v>2.0699999999999998</v>
      </c>
      <c r="E208">
        <v>20120510</v>
      </c>
      <c r="F208" t="s">
        <v>155</v>
      </c>
      <c r="G208" t="s">
        <v>302</v>
      </c>
      <c r="H208">
        <v>0</v>
      </c>
      <c r="I208" t="s">
        <v>67</v>
      </c>
      <c r="J208">
        <v>18</v>
      </c>
      <c r="K208" t="s">
        <v>41</v>
      </c>
      <c r="L208" t="s">
        <v>69</v>
      </c>
      <c r="M208" t="s">
        <v>11</v>
      </c>
      <c r="N208" t="s">
        <v>43</v>
      </c>
      <c r="O208" t="s">
        <v>71</v>
      </c>
      <c r="P208" t="s">
        <v>45</v>
      </c>
      <c r="Q208" t="s">
        <v>153</v>
      </c>
      <c r="R208" t="s">
        <v>87</v>
      </c>
      <c r="S208" t="s">
        <v>48</v>
      </c>
      <c r="T208" t="s">
        <v>1076</v>
      </c>
      <c r="U208" t="s">
        <v>89</v>
      </c>
      <c r="V208" t="s">
        <v>50</v>
      </c>
      <c r="W208" t="s">
        <v>77</v>
      </c>
      <c r="X208">
        <v>67</v>
      </c>
      <c r="Y208" t="s">
        <v>60</v>
      </c>
      <c r="Z208" t="s">
        <v>120</v>
      </c>
      <c r="AA208" t="s">
        <v>54</v>
      </c>
      <c r="AB208" t="s">
        <v>11</v>
      </c>
      <c r="AC208" t="s">
        <v>75</v>
      </c>
      <c r="AD208" t="s">
        <v>97</v>
      </c>
      <c r="AE208" t="s">
        <v>83</v>
      </c>
      <c r="AF208" t="s">
        <v>47</v>
      </c>
      <c r="AG208" t="s">
        <v>73</v>
      </c>
      <c r="AH208">
        <v>21</v>
      </c>
      <c r="AI208" t="s">
        <v>60</v>
      </c>
      <c r="AJ208" t="s">
        <v>77</v>
      </c>
      <c r="AK208" t="s">
        <v>76</v>
      </c>
      <c r="AL208" t="s">
        <v>54</v>
      </c>
      <c r="AM208" t="s">
        <v>11</v>
      </c>
      <c r="AN208" t="s">
        <v>61</v>
      </c>
      <c r="AO208" t="s">
        <v>62</v>
      </c>
      <c r="AP208" t="s">
        <v>1077</v>
      </c>
      <c r="AQ208" t="s">
        <v>63</v>
      </c>
      <c r="AR208">
        <v>0</v>
      </c>
      <c r="AS208">
        <v>0</v>
      </c>
      <c r="AT208">
        <v>0</v>
      </c>
      <c r="AU208">
        <v>1</v>
      </c>
      <c r="AV208" t="s">
        <v>11</v>
      </c>
      <c r="AW208">
        <v>12</v>
      </c>
      <c r="AX208" t="s">
        <v>64</v>
      </c>
      <c r="AY208">
        <v>1</v>
      </c>
      <c r="AZ208" t="s">
        <v>90</v>
      </c>
      <c r="BA208">
        <v>41.469799000000002</v>
      </c>
      <c r="BB208">
        <v>-81.706546000000003</v>
      </c>
      <c r="BC208">
        <v>2012</v>
      </c>
      <c r="BD208">
        <v>5</v>
      </c>
      <c r="BE208">
        <v>17212</v>
      </c>
      <c r="BF208">
        <v>92</v>
      </c>
      <c r="BG208">
        <v>390351029001</v>
      </c>
      <c r="BH208">
        <v>1817</v>
      </c>
      <c r="BI208">
        <v>273125</v>
      </c>
      <c r="BJ208">
        <v>759</v>
      </c>
      <c r="BK208">
        <v>429</v>
      </c>
      <c r="BL208">
        <v>330</v>
      </c>
      <c r="BM208">
        <v>36.200000000000003</v>
      </c>
      <c r="BN208">
        <v>49</v>
      </c>
      <c r="BO208">
        <v>84</v>
      </c>
      <c r="BP208">
        <v>16</v>
      </c>
      <c r="BQ208">
        <v>45</v>
      </c>
      <c r="BR208">
        <v>14</v>
      </c>
      <c r="BS208">
        <v>9</v>
      </c>
      <c r="BT208">
        <v>9</v>
      </c>
      <c r="BU208">
        <v>18</v>
      </c>
      <c r="BV208">
        <v>83</v>
      </c>
      <c r="BW208">
        <v>36</v>
      </c>
      <c r="BX208">
        <v>62</v>
      </c>
      <c r="BY208">
        <v>66</v>
      </c>
      <c r="BZ208">
        <v>39</v>
      </c>
      <c r="CA208">
        <v>86</v>
      </c>
      <c r="CB208">
        <v>23</v>
      </c>
      <c r="CC208">
        <v>0</v>
      </c>
      <c r="CD208">
        <v>29</v>
      </c>
      <c r="CE208">
        <v>0</v>
      </c>
      <c r="CF208">
        <v>8</v>
      </c>
      <c r="CG208">
        <v>26</v>
      </c>
      <c r="CH208">
        <v>23</v>
      </c>
      <c r="CI208">
        <v>18</v>
      </c>
      <c r="CJ208">
        <v>16</v>
      </c>
      <c r="CK208">
        <v>194</v>
      </c>
      <c r="CL208">
        <v>91</v>
      </c>
      <c r="CM208">
        <v>119</v>
      </c>
      <c r="CN208">
        <v>489</v>
      </c>
      <c r="CO208">
        <v>0</v>
      </c>
      <c r="CP208">
        <v>49</v>
      </c>
      <c r="CQ208">
        <v>0</v>
      </c>
      <c r="CR208">
        <v>0</v>
      </c>
      <c r="CS208">
        <v>102</v>
      </c>
      <c r="CT208">
        <v>277</v>
      </c>
      <c r="CU208">
        <v>515</v>
      </c>
      <c r="CV208">
        <v>205</v>
      </c>
      <c r="CW208">
        <v>147</v>
      </c>
      <c r="CX208">
        <v>16</v>
      </c>
      <c r="CY208">
        <v>52</v>
      </c>
      <c r="CZ208">
        <v>59</v>
      </c>
      <c r="DA208">
        <v>14</v>
      </c>
      <c r="DB208">
        <v>18</v>
      </c>
      <c r="DC208">
        <v>4</v>
      </c>
      <c r="DD208">
        <v>0</v>
      </c>
      <c r="DE208">
        <v>0</v>
      </c>
      <c r="DF208">
        <v>25550</v>
      </c>
      <c r="DG208">
        <v>2.48</v>
      </c>
      <c r="DH208">
        <v>86</v>
      </c>
      <c r="DI208">
        <v>372</v>
      </c>
      <c r="DJ208">
        <v>306</v>
      </c>
      <c r="DK208">
        <v>66</v>
      </c>
      <c r="DL208">
        <v>81</v>
      </c>
      <c r="DM208">
        <f t="shared" si="33"/>
        <v>0</v>
      </c>
      <c r="DN208">
        <f t="shared" si="34"/>
        <v>1</v>
      </c>
      <c r="DO208">
        <f t="shared" si="35"/>
        <v>0</v>
      </c>
      <c r="DP208">
        <f t="shared" si="36"/>
        <v>0</v>
      </c>
      <c r="DQ208">
        <f t="shared" si="37"/>
        <v>0</v>
      </c>
      <c r="DR208">
        <f t="shared" si="38"/>
        <v>1</v>
      </c>
      <c r="DS208">
        <f t="shared" si="39"/>
        <v>0</v>
      </c>
      <c r="DT208">
        <f t="shared" si="40"/>
        <v>1</v>
      </c>
      <c r="DU208">
        <f t="shared" si="41"/>
        <v>0</v>
      </c>
      <c r="DV208">
        <f t="shared" si="42"/>
        <v>0</v>
      </c>
      <c r="DW208">
        <f t="shared" si="43"/>
        <v>0</v>
      </c>
    </row>
    <row r="209" spans="1:127" x14ac:dyDescent="0.25">
      <c r="A209">
        <v>20128085939</v>
      </c>
      <c r="B209">
        <v>7229</v>
      </c>
      <c r="C209" t="s">
        <v>169</v>
      </c>
      <c r="D209">
        <v>3.75</v>
      </c>
      <c r="E209">
        <v>20120703</v>
      </c>
      <c r="F209" t="s">
        <v>170</v>
      </c>
      <c r="G209" t="s">
        <v>458</v>
      </c>
      <c r="H209">
        <v>0</v>
      </c>
      <c r="I209" t="s">
        <v>115</v>
      </c>
      <c r="J209">
        <v>18</v>
      </c>
      <c r="K209" t="s">
        <v>41</v>
      </c>
      <c r="L209" t="s">
        <v>69</v>
      </c>
      <c r="M209" t="s">
        <v>11</v>
      </c>
      <c r="N209" t="s">
        <v>70</v>
      </c>
      <c r="O209" t="s">
        <v>44</v>
      </c>
      <c r="P209" t="s">
        <v>45</v>
      </c>
      <c r="Q209" t="s">
        <v>46</v>
      </c>
      <c r="R209" t="s">
        <v>54</v>
      </c>
      <c r="S209" t="s">
        <v>88</v>
      </c>
      <c r="T209" t="s">
        <v>1078</v>
      </c>
      <c r="U209" t="s">
        <v>129</v>
      </c>
      <c r="V209" t="s">
        <v>77</v>
      </c>
      <c r="W209" t="s">
        <v>51</v>
      </c>
      <c r="X209">
        <v>54</v>
      </c>
      <c r="Y209" t="s">
        <v>52</v>
      </c>
      <c r="Z209" t="s">
        <v>120</v>
      </c>
      <c r="AA209" t="s">
        <v>54</v>
      </c>
      <c r="AB209" t="s">
        <v>11</v>
      </c>
      <c r="AC209" t="s">
        <v>86</v>
      </c>
      <c r="AD209" t="s">
        <v>56</v>
      </c>
      <c r="AE209" t="s">
        <v>47</v>
      </c>
      <c r="AF209" t="s">
        <v>47</v>
      </c>
      <c r="AG209" t="s">
        <v>73</v>
      </c>
      <c r="AH209" t="s">
        <v>11</v>
      </c>
      <c r="AI209" t="s">
        <v>11</v>
      </c>
      <c r="AJ209" t="s">
        <v>76</v>
      </c>
      <c r="AK209" t="s">
        <v>77</v>
      </c>
      <c r="AL209">
        <v>0</v>
      </c>
      <c r="AM209" t="s">
        <v>11</v>
      </c>
      <c r="AN209" t="s">
        <v>61</v>
      </c>
      <c r="AO209" t="s">
        <v>62</v>
      </c>
      <c r="AP209" t="s">
        <v>1079</v>
      </c>
      <c r="AQ209" t="s">
        <v>63</v>
      </c>
      <c r="AR209">
        <v>0</v>
      </c>
      <c r="AS209">
        <v>0</v>
      </c>
      <c r="AT209">
        <v>0</v>
      </c>
      <c r="AU209">
        <v>0</v>
      </c>
      <c r="AV209" t="s">
        <v>11</v>
      </c>
      <c r="AW209">
        <v>12</v>
      </c>
      <c r="AX209" t="s">
        <v>64</v>
      </c>
      <c r="AY209">
        <v>1</v>
      </c>
      <c r="AZ209" t="s">
        <v>90</v>
      </c>
      <c r="BA209">
        <v>41.467185000000001</v>
      </c>
      <c r="BB209">
        <v>-81.737116</v>
      </c>
      <c r="BC209">
        <v>2012</v>
      </c>
      <c r="BD209">
        <v>7</v>
      </c>
      <c r="BE209">
        <v>17817</v>
      </c>
      <c r="BF209">
        <v>81</v>
      </c>
      <c r="BG209">
        <v>390351024023</v>
      </c>
      <c r="BH209">
        <v>1701</v>
      </c>
      <c r="BI209">
        <v>253735</v>
      </c>
      <c r="BJ209">
        <v>915</v>
      </c>
      <c r="BK209">
        <v>413</v>
      </c>
      <c r="BL209">
        <v>502</v>
      </c>
      <c r="BM209">
        <v>34.1</v>
      </c>
      <c r="BN209">
        <v>57</v>
      </c>
      <c r="BO209">
        <v>80</v>
      </c>
      <c r="BP209">
        <v>23</v>
      </c>
      <c r="BQ209">
        <v>56</v>
      </c>
      <c r="BR209">
        <v>32</v>
      </c>
      <c r="BS209">
        <v>26</v>
      </c>
      <c r="BT209">
        <v>0</v>
      </c>
      <c r="BU209">
        <v>73</v>
      </c>
      <c r="BV209">
        <v>78</v>
      </c>
      <c r="BW209">
        <v>74</v>
      </c>
      <c r="BX209">
        <v>92</v>
      </c>
      <c r="BY209">
        <v>31</v>
      </c>
      <c r="BZ209">
        <v>42</v>
      </c>
      <c r="CA209">
        <v>103</v>
      </c>
      <c r="CB209">
        <v>17</v>
      </c>
      <c r="CC209">
        <v>0</v>
      </c>
      <c r="CD209">
        <v>48</v>
      </c>
      <c r="CE209">
        <v>40</v>
      </c>
      <c r="CF209">
        <v>3</v>
      </c>
      <c r="CG209">
        <v>3</v>
      </c>
      <c r="CH209">
        <v>28</v>
      </c>
      <c r="CI209">
        <v>9</v>
      </c>
      <c r="CJ209">
        <v>0</v>
      </c>
      <c r="CK209">
        <v>216</v>
      </c>
      <c r="CL209">
        <v>83</v>
      </c>
      <c r="CM209">
        <v>250</v>
      </c>
      <c r="CN209">
        <v>517</v>
      </c>
      <c r="CO209">
        <v>0</v>
      </c>
      <c r="CP209">
        <v>0</v>
      </c>
      <c r="CQ209">
        <v>0</v>
      </c>
      <c r="CR209">
        <v>8</v>
      </c>
      <c r="CS209">
        <v>140</v>
      </c>
      <c r="CT209">
        <v>250</v>
      </c>
      <c r="CU209">
        <v>568</v>
      </c>
      <c r="CV209">
        <v>120</v>
      </c>
      <c r="CW209">
        <v>194</v>
      </c>
      <c r="CX209">
        <v>81</v>
      </c>
      <c r="CY209">
        <v>20</v>
      </c>
      <c r="CZ209">
        <v>141</v>
      </c>
      <c r="DA209">
        <v>0</v>
      </c>
      <c r="DB209">
        <v>12</v>
      </c>
      <c r="DC209">
        <v>0</v>
      </c>
      <c r="DD209">
        <v>0</v>
      </c>
      <c r="DE209">
        <v>0</v>
      </c>
      <c r="DF209">
        <v>35500</v>
      </c>
      <c r="DG209">
        <v>3.07</v>
      </c>
      <c r="DH209">
        <v>29</v>
      </c>
      <c r="DI209">
        <v>322</v>
      </c>
      <c r="DJ209">
        <v>298</v>
      </c>
      <c r="DK209">
        <v>24</v>
      </c>
      <c r="DL209">
        <v>198</v>
      </c>
      <c r="DM209">
        <f t="shared" si="33"/>
        <v>0</v>
      </c>
      <c r="DN209">
        <f t="shared" si="34"/>
        <v>1</v>
      </c>
      <c r="DO209">
        <f t="shared" si="35"/>
        <v>0</v>
      </c>
      <c r="DP209">
        <f t="shared" si="36"/>
        <v>0</v>
      </c>
      <c r="DQ209">
        <f t="shared" si="37"/>
        <v>0</v>
      </c>
      <c r="DR209">
        <f t="shared" si="38"/>
        <v>1</v>
      </c>
      <c r="DS209">
        <f t="shared" si="39"/>
        <v>0</v>
      </c>
      <c r="DT209">
        <f t="shared" si="40"/>
        <v>1</v>
      </c>
      <c r="DU209">
        <f t="shared" si="41"/>
        <v>0</v>
      </c>
      <c r="DV209">
        <f t="shared" si="42"/>
        <v>0</v>
      </c>
      <c r="DW209">
        <f t="shared" si="43"/>
        <v>0</v>
      </c>
    </row>
    <row r="210" spans="1:127" x14ac:dyDescent="0.25">
      <c r="A210">
        <v>20128090263</v>
      </c>
      <c r="B210">
        <v>7424</v>
      </c>
      <c r="C210" t="s">
        <v>219</v>
      </c>
      <c r="D210">
        <v>99.989999999999895</v>
      </c>
      <c r="E210">
        <v>20120709</v>
      </c>
      <c r="F210" t="s">
        <v>289</v>
      </c>
      <c r="G210">
        <v>2253</v>
      </c>
      <c r="H210">
        <v>0</v>
      </c>
      <c r="I210" t="s">
        <v>40</v>
      </c>
      <c r="J210">
        <v>15</v>
      </c>
      <c r="K210" t="s">
        <v>199</v>
      </c>
      <c r="L210" t="s">
        <v>69</v>
      </c>
      <c r="M210" t="s">
        <v>11</v>
      </c>
      <c r="N210" t="s">
        <v>70</v>
      </c>
      <c r="O210" t="s">
        <v>71</v>
      </c>
      <c r="P210" t="s">
        <v>45</v>
      </c>
      <c r="Q210" t="s">
        <v>72</v>
      </c>
      <c r="R210" t="s">
        <v>47</v>
      </c>
      <c r="S210" t="s">
        <v>47</v>
      </c>
      <c r="T210" t="s">
        <v>1080</v>
      </c>
      <c r="U210" t="s">
        <v>110</v>
      </c>
      <c r="V210" t="s">
        <v>77</v>
      </c>
      <c r="W210" t="s">
        <v>76</v>
      </c>
      <c r="X210">
        <v>45</v>
      </c>
      <c r="Y210" t="s">
        <v>52</v>
      </c>
      <c r="Z210" t="s">
        <v>74</v>
      </c>
      <c r="AA210">
        <v>0</v>
      </c>
      <c r="AB210" t="s">
        <v>11</v>
      </c>
      <c r="AC210" t="s">
        <v>86</v>
      </c>
      <c r="AD210" t="s">
        <v>97</v>
      </c>
      <c r="AE210" t="s">
        <v>57</v>
      </c>
      <c r="AF210" t="s">
        <v>47</v>
      </c>
      <c r="AG210" t="s">
        <v>73</v>
      </c>
      <c r="AH210">
        <v>10</v>
      </c>
      <c r="AI210" t="s">
        <v>52</v>
      </c>
      <c r="AJ210" t="s">
        <v>51</v>
      </c>
      <c r="AK210" t="s">
        <v>50</v>
      </c>
      <c r="AL210" t="s">
        <v>54</v>
      </c>
      <c r="AM210" t="s">
        <v>11</v>
      </c>
      <c r="AN210" t="s">
        <v>61</v>
      </c>
      <c r="AO210" t="s">
        <v>62</v>
      </c>
      <c r="AP210" t="s">
        <v>1081</v>
      </c>
      <c r="AQ210" t="s">
        <v>63</v>
      </c>
      <c r="AR210">
        <v>0</v>
      </c>
      <c r="AS210">
        <v>0</v>
      </c>
      <c r="AT210">
        <v>0</v>
      </c>
      <c r="AU210">
        <v>0</v>
      </c>
      <c r="AV210" t="s">
        <v>11</v>
      </c>
      <c r="AW210">
        <v>12</v>
      </c>
      <c r="AX210" t="s">
        <v>64</v>
      </c>
      <c r="AY210">
        <v>1</v>
      </c>
      <c r="AZ210" t="s">
        <v>90</v>
      </c>
      <c r="BA210">
        <v>41.481211000000002</v>
      </c>
      <c r="BB210">
        <v>-81.686243000000005</v>
      </c>
      <c r="BC210">
        <v>2012</v>
      </c>
      <c r="BD210">
        <v>7</v>
      </c>
      <c r="BE210">
        <v>17982</v>
      </c>
      <c r="BF210">
        <v>118</v>
      </c>
      <c r="BG210">
        <v>390351043001</v>
      </c>
      <c r="BH210">
        <v>1917</v>
      </c>
      <c r="BI210">
        <v>174527</v>
      </c>
      <c r="BJ210">
        <v>795</v>
      </c>
      <c r="BK210">
        <v>415</v>
      </c>
      <c r="BL210">
        <v>380</v>
      </c>
      <c r="BM210">
        <v>30.399999999999899</v>
      </c>
      <c r="BN210">
        <v>53</v>
      </c>
      <c r="BO210">
        <v>14</v>
      </c>
      <c r="BP210">
        <v>0</v>
      </c>
      <c r="BQ210">
        <v>18</v>
      </c>
      <c r="BR210">
        <v>17</v>
      </c>
      <c r="BS210">
        <v>6</v>
      </c>
      <c r="BT210">
        <v>17</v>
      </c>
      <c r="BU210">
        <v>117</v>
      </c>
      <c r="BV210">
        <v>149</v>
      </c>
      <c r="BW210">
        <v>155</v>
      </c>
      <c r="BX210">
        <v>45</v>
      </c>
      <c r="BY210">
        <v>74</v>
      </c>
      <c r="BZ210">
        <v>12</v>
      </c>
      <c r="CA210">
        <v>41</v>
      </c>
      <c r="CB210">
        <v>40</v>
      </c>
      <c r="CC210">
        <v>15</v>
      </c>
      <c r="CD210">
        <v>0</v>
      </c>
      <c r="CE210">
        <v>3</v>
      </c>
      <c r="CF210">
        <v>7</v>
      </c>
      <c r="CG210">
        <v>0</v>
      </c>
      <c r="CH210">
        <v>6</v>
      </c>
      <c r="CI210">
        <v>6</v>
      </c>
      <c r="CJ210">
        <v>0</v>
      </c>
      <c r="CK210">
        <v>85</v>
      </c>
      <c r="CL210">
        <v>22</v>
      </c>
      <c r="CM210">
        <v>25</v>
      </c>
      <c r="CN210">
        <v>766</v>
      </c>
      <c r="CO210">
        <v>0</v>
      </c>
      <c r="CP210">
        <v>4</v>
      </c>
      <c r="CQ210">
        <v>0</v>
      </c>
      <c r="CR210">
        <v>0</v>
      </c>
      <c r="CS210">
        <v>0</v>
      </c>
      <c r="CT210">
        <v>12</v>
      </c>
      <c r="CU210">
        <v>553</v>
      </c>
      <c r="CV210">
        <v>17</v>
      </c>
      <c r="CW210">
        <v>46</v>
      </c>
      <c r="CX210">
        <v>22</v>
      </c>
      <c r="CY210">
        <v>6</v>
      </c>
      <c r="CZ210">
        <v>58</v>
      </c>
      <c r="DA210">
        <v>10</v>
      </c>
      <c r="DB210">
        <v>167</v>
      </c>
      <c r="DC210">
        <v>95</v>
      </c>
      <c r="DD210">
        <v>113</v>
      </c>
      <c r="DE210">
        <v>19</v>
      </c>
      <c r="DF210">
        <v>93292</v>
      </c>
      <c r="DG210">
        <v>1.8</v>
      </c>
      <c r="DH210">
        <v>47</v>
      </c>
      <c r="DI210">
        <v>537</v>
      </c>
      <c r="DJ210">
        <v>441</v>
      </c>
      <c r="DK210">
        <v>96</v>
      </c>
      <c r="DL210">
        <v>144</v>
      </c>
      <c r="DM210">
        <f t="shared" si="33"/>
        <v>0</v>
      </c>
      <c r="DN210">
        <f t="shared" si="34"/>
        <v>1</v>
      </c>
      <c r="DO210">
        <f t="shared" si="35"/>
        <v>0</v>
      </c>
      <c r="DP210">
        <f t="shared" si="36"/>
        <v>0</v>
      </c>
      <c r="DQ210">
        <f t="shared" si="37"/>
        <v>0</v>
      </c>
      <c r="DR210">
        <f t="shared" si="38"/>
        <v>1</v>
      </c>
      <c r="DS210">
        <f t="shared" si="39"/>
        <v>0</v>
      </c>
      <c r="DT210">
        <f t="shared" si="40"/>
        <v>1</v>
      </c>
      <c r="DU210">
        <f t="shared" si="41"/>
        <v>0</v>
      </c>
      <c r="DV210">
        <f t="shared" si="42"/>
        <v>0</v>
      </c>
      <c r="DW210">
        <f t="shared" si="43"/>
        <v>0</v>
      </c>
    </row>
    <row r="211" spans="1:127" x14ac:dyDescent="0.25">
      <c r="A211">
        <v>20128070196</v>
      </c>
      <c r="B211">
        <v>2803</v>
      </c>
      <c r="C211" t="s">
        <v>159</v>
      </c>
      <c r="D211">
        <v>14.3699999999999</v>
      </c>
      <c r="E211">
        <v>20120313</v>
      </c>
      <c r="F211" t="s">
        <v>160</v>
      </c>
      <c r="G211" t="s">
        <v>100</v>
      </c>
      <c r="H211">
        <v>0</v>
      </c>
      <c r="I211" t="s">
        <v>115</v>
      </c>
      <c r="J211">
        <v>13</v>
      </c>
      <c r="K211" t="s">
        <v>41</v>
      </c>
      <c r="L211" t="s">
        <v>69</v>
      </c>
      <c r="M211" t="s">
        <v>11</v>
      </c>
      <c r="N211" t="s">
        <v>70</v>
      </c>
      <c r="O211" t="s">
        <v>71</v>
      </c>
      <c r="P211" t="s">
        <v>45</v>
      </c>
      <c r="Q211" t="s">
        <v>72</v>
      </c>
      <c r="R211" t="s">
        <v>227</v>
      </c>
      <c r="S211" t="s">
        <v>98</v>
      </c>
      <c r="T211" t="s">
        <v>1082</v>
      </c>
      <c r="U211" t="s">
        <v>73</v>
      </c>
      <c r="V211" t="s">
        <v>50</v>
      </c>
      <c r="W211" t="s">
        <v>51</v>
      </c>
      <c r="X211">
        <v>15</v>
      </c>
      <c r="Y211" t="s">
        <v>60</v>
      </c>
      <c r="Z211" t="s">
        <v>74</v>
      </c>
      <c r="AA211">
        <v>0</v>
      </c>
      <c r="AB211" t="s">
        <v>11</v>
      </c>
      <c r="AC211" t="s">
        <v>86</v>
      </c>
      <c r="AD211" t="s">
        <v>56</v>
      </c>
      <c r="AE211" t="s">
        <v>54</v>
      </c>
      <c r="AF211" t="s">
        <v>88</v>
      </c>
      <c r="AG211" t="s">
        <v>280</v>
      </c>
      <c r="AH211">
        <v>41</v>
      </c>
      <c r="AI211" t="s">
        <v>60</v>
      </c>
      <c r="AJ211" t="s">
        <v>77</v>
      </c>
      <c r="AK211" t="s">
        <v>50</v>
      </c>
      <c r="AL211" t="s">
        <v>54</v>
      </c>
      <c r="AM211" t="s">
        <v>11</v>
      </c>
      <c r="AN211" t="s">
        <v>61</v>
      </c>
      <c r="AO211" t="s">
        <v>62</v>
      </c>
      <c r="AP211" t="s">
        <v>1083</v>
      </c>
      <c r="AQ211" t="s">
        <v>63</v>
      </c>
      <c r="AR211">
        <v>0</v>
      </c>
      <c r="AS211">
        <v>0</v>
      </c>
      <c r="AT211">
        <v>0</v>
      </c>
      <c r="AU211">
        <v>0</v>
      </c>
      <c r="AV211" t="s">
        <v>11</v>
      </c>
      <c r="AW211">
        <v>12</v>
      </c>
      <c r="AX211" t="s">
        <v>64</v>
      </c>
      <c r="AY211">
        <v>1</v>
      </c>
      <c r="AZ211" t="s">
        <v>90</v>
      </c>
      <c r="BA211">
        <v>41.473985999999897</v>
      </c>
      <c r="BB211">
        <v>-81.69905</v>
      </c>
      <c r="BC211">
        <v>2012</v>
      </c>
      <c r="BD211">
        <v>3</v>
      </c>
      <c r="BE211">
        <v>18431</v>
      </c>
      <c r="BF211">
        <v>1118</v>
      </c>
      <c r="BG211">
        <v>390351041002</v>
      </c>
      <c r="BH211">
        <v>1788</v>
      </c>
      <c r="BI211">
        <v>121610</v>
      </c>
      <c r="BJ211">
        <v>299</v>
      </c>
      <c r="BK211">
        <v>141</v>
      </c>
      <c r="BL211">
        <v>158</v>
      </c>
      <c r="BM211">
        <v>54.7</v>
      </c>
      <c r="BN211">
        <v>0</v>
      </c>
      <c r="BO211">
        <v>0</v>
      </c>
      <c r="BP211">
        <v>0</v>
      </c>
      <c r="BQ211">
        <v>0</v>
      </c>
      <c r="BR211">
        <v>3</v>
      </c>
      <c r="BS211">
        <v>6</v>
      </c>
      <c r="BT211">
        <v>12</v>
      </c>
      <c r="BU211">
        <v>20</v>
      </c>
      <c r="BV211">
        <v>0</v>
      </c>
      <c r="BW211">
        <v>0</v>
      </c>
      <c r="BX211">
        <v>13</v>
      </c>
      <c r="BY211">
        <v>9</v>
      </c>
      <c r="BZ211">
        <v>28</v>
      </c>
      <c r="CA211">
        <v>62</v>
      </c>
      <c r="CB211">
        <v>46</v>
      </c>
      <c r="CC211">
        <v>17</v>
      </c>
      <c r="CD211">
        <v>28</v>
      </c>
      <c r="CE211">
        <v>0</v>
      </c>
      <c r="CF211">
        <v>0</v>
      </c>
      <c r="CG211">
        <v>25</v>
      </c>
      <c r="CH211">
        <v>5</v>
      </c>
      <c r="CI211">
        <v>0</v>
      </c>
      <c r="CJ211">
        <v>25</v>
      </c>
      <c r="CK211">
        <v>0</v>
      </c>
      <c r="CL211">
        <v>55</v>
      </c>
      <c r="CM211">
        <v>31</v>
      </c>
      <c r="CN211">
        <v>260</v>
      </c>
      <c r="CO211">
        <v>3</v>
      </c>
      <c r="CP211">
        <v>0</v>
      </c>
      <c r="CQ211">
        <v>0</v>
      </c>
      <c r="CR211">
        <v>0</v>
      </c>
      <c r="CS211">
        <v>5</v>
      </c>
      <c r="CT211">
        <v>105</v>
      </c>
      <c r="CU211">
        <v>258</v>
      </c>
      <c r="CV211">
        <v>138</v>
      </c>
      <c r="CW211">
        <v>89</v>
      </c>
      <c r="CX211">
        <v>0</v>
      </c>
      <c r="CY211">
        <v>0</v>
      </c>
      <c r="CZ211">
        <v>15</v>
      </c>
      <c r="DA211">
        <v>16</v>
      </c>
      <c r="DB211">
        <v>0</v>
      </c>
      <c r="DC211">
        <v>0</v>
      </c>
      <c r="DD211">
        <v>0</v>
      </c>
      <c r="DE211">
        <v>0</v>
      </c>
      <c r="DF211">
        <v>9107</v>
      </c>
      <c r="DG211">
        <v>1.53</v>
      </c>
      <c r="DH211">
        <v>142</v>
      </c>
      <c r="DI211">
        <v>229</v>
      </c>
      <c r="DJ211">
        <v>196</v>
      </c>
      <c r="DK211">
        <v>33</v>
      </c>
      <c r="DL211">
        <v>52</v>
      </c>
      <c r="DM211">
        <f t="shared" si="33"/>
        <v>0</v>
      </c>
      <c r="DN211">
        <f t="shared" si="34"/>
        <v>1</v>
      </c>
      <c r="DO211">
        <f t="shared" si="35"/>
        <v>0</v>
      </c>
      <c r="DP211">
        <f t="shared" si="36"/>
        <v>0</v>
      </c>
      <c r="DQ211">
        <f t="shared" si="37"/>
        <v>0</v>
      </c>
      <c r="DR211">
        <f t="shared" si="38"/>
        <v>1</v>
      </c>
      <c r="DS211">
        <f t="shared" si="39"/>
        <v>0</v>
      </c>
      <c r="DT211">
        <f t="shared" si="40"/>
        <v>1</v>
      </c>
      <c r="DU211">
        <f t="shared" si="41"/>
        <v>0</v>
      </c>
      <c r="DV211">
        <f t="shared" si="42"/>
        <v>0</v>
      </c>
      <c r="DW211">
        <f t="shared" si="43"/>
        <v>0</v>
      </c>
    </row>
    <row r="212" spans="1:127" x14ac:dyDescent="0.25">
      <c r="A212">
        <v>20128122962</v>
      </c>
      <c r="B212">
        <v>10353</v>
      </c>
      <c r="C212" t="s">
        <v>107</v>
      </c>
      <c r="D212">
        <v>15.08</v>
      </c>
      <c r="E212">
        <v>20120916</v>
      </c>
      <c r="F212" t="s">
        <v>108</v>
      </c>
      <c r="G212" t="s">
        <v>215</v>
      </c>
      <c r="H212">
        <v>0</v>
      </c>
      <c r="I212" t="s">
        <v>161</v>
      </c>
      <c r="J212">
        <v>1</v>
      </c>
      <c r="K212" t="s">
        <v>68</v>
      </c>
      <c r="L212" t="s">
        <v>69</v>
      </c>
      <c r="M212" t="s">
        <v>11</v>
      </c>
      <c r="N212" t="s">
        <v>70</v>
      </c>
      <c r="O212" t="s">
        <v>71</v>
      </c>
      <c r="P212" t="s">
        <v>45</v>
      </c>
      <c r="Q212" t="s">
        <v>287</v>
      </c>
      <c r="R212" t="s">
        <v>179</v>
      </c>
      <c r="S212" t="s">
        <v>218</v>
      </c>
      <c r="T212" t="s">
        <v>1084</v>
      </c>
      <c r="U212" t="s">
        <v>123</v>
      </c>
      <c r="V212" t="s">
        <v>77</v>
      </c>
      <c r="W212" t="s">
        <v>76</v>
      </c>
      <c r="X212">
        <v>0</v>
      </c>
      <c r="Y212" t="s">
        <v>11</v>
      </c>
      <c r="Z212" t="s">
        <v>85</v>
      </c>
      <c r="AA212">
        <v>0</v>
      </c>
      <c r="AB212" t="s">
        <v>11</v>
      </c>
      <c r="AC212" t="s">
        <v>86</v>
      </c>
      <c r="AD212" t="s">
        <v>56</v>
      </c>
      <c r="AE212" t="s">
        <v>47</v>
      </c>
      <c r="AF212" t="s">
        <v>98</v>
      </c>
      <c r="AG212" t="s">
        <v>73</v>
      </c>
      <c r="AH212">
        <v>23</v>
      </c>
      <c r="AI212" t="s">
        <v>52</v>
      </c>
      <c r="AJ212" t="s">
        <v>77</v>
      </c>
      <c r="AK212" t="s">
        <v>76</v>
      </c>
      <c r="AL212" t="s">
        <v>54</v>
      </c>
      <c r="AM212" t="s">
        <v>11</v>
      </c>
      <c r="AN212" t="s">
        <v>61</v>
      </c>
      <c r="AO212" t="s">
        <v>62</v>
      </c>
      <c r="AP212" t="s">
        <v>1085</v>
      </c>
      <c r="AQ212" t="s">
        <v>63</v>
      </c>
      <c r="AR212">
        <v>0</v>
      </c>
      <c r="AS212">
        <v>0</v>
      </c>
      <c r="AT212">
        <v>0</v>
      </c>
      <c r="AU212">
        <v>0</v>
      </c>
      <c r="AV212" t="s">
        <v>11</v>
      </c>
      <c r="AW212">
        <v>12</v>
      </c>
      <c r="AX212" t="s">
        <v>64</v>
      </c>
      <c r="AY212">
        <v>1</v>
      </c>
      <c r="AZ212" t="s">
        <v>90</v>
      </c>
      <c r="BA212">
        <v>41.496917000000003</v>
      </c>
      <c r="BB212">
        <v>-81.698881</v>
      </c>
      <c r="BC212">
        <v>2012</v>
      </c>
      <c r="BD212">
        <v>9</v>
      </c>
      <c r="BE212">
        <v>18652</v>
      </c>
      <c r="BF212">
        <v>162</v>
      </c>
      <c r="BG212">
        <v>390351077011</v>
      </c>
      <c r="BH212">
        <v>2142</v>
      </c>
      <c r="BI212">
        <v>1770609</v>
      </c>
      <c r="BJ212">
        <v>1377</v>
      </c>
      <c r="BK212">
        <v>688</v>
      </c>
      <c r="BL212">
        <v>689</v>
      </c>
      <c r="BM212">
        <v>31.1999999999999</v>
      </c>
      <c r="BN212">
        <v>19</v>
      </c>
      <c r="BO212">
        <v>0</v>
      </c>
      <c r="BP212">
        <v>0</v>
      </c>
      <c r="BQ212">
        <v>0</v>
      </c>
      <c r="BR212">
        <v>35</v>
      </c>
      <c r="BS212">
        <v>50</v>
      </c>
      <c r="BT212">
        <v>14</v>
      </c>
      <c r="BU212">
        <v>173</v>
      </c>
      <c r="BV212">
        <v>326</v>
      </c>
      <c r="BW212">
        <v>228</v>
      </c>
      <c r="BX212">
        <v>82</v>
      </c>
      <c r="BY212">
        <v>93</v>
      </c>
      <c r="BZ212">
        <v>60</v>
      </c>
      <c r="CA212">
        <v>93</v>
      </c>
      <c r="CB212">
        <v>168</v>
      </c>
      <c r="CC212">
        <v>7</v>
      </c>
      <c r="CD212">
        <v>19</v>
      </c>
      <c r="CE212">
        <v>10</v>
      </c>
      <c r="CF212">
        <v>0</v>
      </c>
      <c r="CG212">
        <v>0</v>
      </c>
      <c r="CH212">
        <v>0</v>
      </c>
      <c r="CI212">
        <v>0</v>
      </c>
      <c r="CJ212">
        <v>0</v>
      </c>
      <c r="CK212">
        <v>19</v>
      </c>
      <c r="CL212">
        <v>10</v>
      </c>
      <c r="CM212">
        <v>358</v>
      </c>
      <c r="CN212">
        <v>871</v>
      </c>
      <c r="CO212">
        <v>30</v>
      </c>
      <c r="CP212">
        <v>62</v>
      </c>
      <c r="CQ212">
        <v>0</v>
      </c>
      <c r="CR212">
        <v>19</v>
      </c>
      <c r="CS212">
        <v>37</v>
      </c>
      <c r="CT212">
        <v>22</v>
      </c>
      <c r="CU212">
        <v>1086</v>
      </c>
      <c r="CV212">
        <v>130</v>
      </c>
      <c r="CW212">
        <v>154</v>
      </c>
      <c r="CX212">
        <v>40</v>
      </c>
      <c r="CY212">
        <v>40</v>
      </c>
      <c r="CZ212">
        <v>101</v>
      </c>
      <c r="DA212">
        <v>0</v>
      </c>
      <c r="DB212">
        <v>310</v>
      </c>
      <c r="DC212">
        <v>152</v>
      </c>
      <c r="DD212">
        <v>140</v>
      </c>
      <c r="DE212">
        <v>19</v>
      </c>
      <c r="DF212">
        <v>36786</v>
      </c>
      <c r="DG212">
        <v>1.54</v>
      </c>
      <c r="DH212">
        <v>353</v>
      </c>
      <c r="DI212">
        <v>990</v>
      </c>
      <c r="DJ212">
        <v>896</v>
      </c>
      <c r="DK212">
        <v>94</v>
      </c>
      <c r="DL212">
        <v>55</v>
      </c>
      <c r="DM212">
        <f t="shared" si="33"/>
        <v>0</v>
      </c>
      <c r="DN212">
        <f t="shared" si="34"/>
        <v>1</v>
      </c>
      <c r="DO212">
        <f t="shared" si="35"/>
        <v>0</v>
      </c>
      <c r="DP212">
        <f t="shared" si="36"/>
        <v>0</v>
      </c>
      <c r="DQ212">
        <f t="shared" si="37"/>
        <v>0</v>
      </c>
      <c r="DR212">
        <f t="shared" si="38"/>
        <v>1</v>
      </c>
      <c r="DS212">
        <f t="shared" si="39"/>
        <v>0</v>
      </c>
      <c r="DT212">
        <f t="shared" si="40"/>
        <v>1</v>
      </c>
      <c r="DU212">
        <f t="shared" si="41"/>
        <v>0</v>
      </c>
      <c r="DV212">
        <f t="shared" si="42"/>
        <v>0</v>
      </c>
      <c r="DW212">
        <f t="shared" si="43"/>
        <v>0</v>
      </c>
    </row>
    <row r="213" spans="1:127" x14ac:dyDescent="0.25">
      <c r="A213">
        <v>20128122963</v>
      </c>
      <c r="B213">
        <v>10354</v>
      </c>
      <c r="C213" t="s">
        <v>154</v>
      </c>
      <c r="D213">
        <v>2.21</v>
      </c>
      <c r="E213">
        <v>20120915</v>
      </c>
      <c r="F213" t="s">
        <v>155</v>
      </c>
      <c r="G213" t="s">
        <v>304</v>
      </c>
      <c r="H213">
        <v>0</v>
      </c>
      <c r="I213" t="s">
        <v>102</v>
      </c>
      <c r="J213">
        <v>14</v>
      </c>
      <c r="K213" t="s">
        <v>41</v>
      </c>
      <c r="L213" t="s">
        <v>69</v>
      </c>
      <c r="M213" t="s">
        <v>11</v>
      </c>
      <c r="N213" t="s">
        <v>70</v>
      </c>
      <c r="O213" t="s">
        <v>71</v>
      </c>
      <c r="P213" t="s">
        <v>45</v>
      </c>
      <c r="Q213" t="s">
        <v>94</v>
      </c>
      <c r="R213" t="s">
        <v>47</v>
      </c>
      <c r="S213" t="s">
        <v>84</v>
      </c>
      <c r="T213" t="s">
        <v>1086</v>
      </c>
      <c r="U213" t="s">
        <v>73</v>
      </c>
      <c r="V213" t="s">
        <v>77</v>
      </c>
      <c r="W213" t="s">
        <v>76</v>
      </c>
      <c r="X213">
        <v>18</v>
      </c>
      <c r="Y213" t="s">
        <v>60</v>
      </c>
      <c r="Z213" t="s">
        <v>85</v>
      </c>
      <c r="AA213" t="s">
        <v>54</v>
      </c>
      <c r="AB213" t="s">
        <v>11</v>
      </c>
      <c r="AC213" t="s">
        <v>86</v>
      </c>
      <c r="AD213" t="s">
        <v>56</v>
      </c>
      <c r="AE213" t="s">
        <v>54</v>
      </c>
      <c r="AF213" t="s">
        <v>48</v>
      </c>
      <c r="AG213" t="s">
        <v>129</v>
      </c>
      <c r="AH213">
        <v>63</v>
      </c>
      <c r="AI213" t="s">
        <v>60</v>
      </c>
      <c r="AJ213" t="s">
        <v>50</v>
      </c>
      <c r="AK213" t="s">
        <v>51</v>
      </c>
      <c r="AL213" t="s">
        <v>54</v>
      </c>
      <c r="AM213" t="s">
        <v>11</v>
      </c>
      <c r="AN213" t="s">
        <v>61</v>
      </c>
      <c r="AO213" t="s">
        <v>62</v>
      </c>
      <c r="AP213" t="s">
        <v>1087</v>
      </c>
      <c r="AQ213" t="s">
        <v>63</v>
      </c>
      <c r="AR213">
        <v>0</v>
      </c>
      <c r="AS213">
        <v>0</v>
      </c>
      <c r="AT213">
        <v>0</v>
      </c>
      <c r="AU213">
        <v>0</v>
      </c>
      <c r="AV213" t="s">
        <v>11</v>
      </c>
      <c r="AW213">
        <v>12</v>
      </c>
      <c r="AX213" t="s">
        <v>64</v>
      </c>
      <c r="AY213">
        <v>1</v>
      </c>
      <c r="AZ213" t="s">
        <v>90</v>
      </c>
      <c r="BA213">
        <v>41.469850999999899</v>
      </c>
      <c r="BB213">
        <v>-81.703828000000001</v>
      </c>
      <c r="BC213">
        <v>2012</v>
      </c>
      <c r="BD213">
        <v>9</v>
      </c>
      <c r="BE213">
        <v>18653</v>
      </c>
      <c r="BF213">
        <v>92</v>
      </c>
      <c r="BG213">
        <v>390351029001</v>
      </c>
      <c r="BH213">
        <v>1817</v>
      </c>
      <c r="BI213">
        <v>273125</v>
      </c>
      <c r="BJ213">
        <v>759</v>
      </c>
      <c r="BK213">
        <v>429</v>
      </c>
      <c r="BL213">
        <v>330</v>
      </c>
      <c r="BM213">
        <v>36.200000000000003</v>
      </c>
      <c r="BN213">
        <v>49</v>
      </c>
      <c r="BO213">
        <v>84</v>
      </c>
      <c r="BP213">
        <v>16</v>
      </c>
      <c r="BQ213">
        <v>45</v>
      </c>
      <c r="BR213">
        <v>14</v>
      </c>
      <c r="BS213">
        <v>9</v>
      </c>
      <c r="BT213">
        <v>9</v>
      </c>
      <c r="BU213">
        <v>18</v>
      </c>
      <c r="BV213">
        <v>83</v>
      </c>
      <c r="BW213">
        <v>36</v>
      </c>
      <c r="BX213">
        <v>62</v>
      </c>
      <c r="BY213">
        <v>66</v>
      </c>
      <c r="BZ213">
        <v>39</v>
      </c>
      <c r="CA213">
        <v>86</v>
      </c>
      <c r="CB213">
        <v>23</v>
      </c>
      <c r="CC213">
        <v>0</v>
      </c>
      <c r="CD213">
        <v>29</v>
      </c>
      <c r="CE213">
        <v>0</v>
      </c>
      <c r="CF213">
        <v>8</v>
      </c>
      <c r="CG213">
        <v>26</v>
      </c>
      <c r="CH213">
        <v>23</v>
      </c>
      <c r="CI213">
        <v>18</v>
      </c>
      <c r="CJ213">
        <v>16</v>
      </c>
      <c r="CK213">
        <v>194</v>
      </c>
      <c r="CL213">
        <v>91</v>
      </c>
      <c r="CM213">
        <v>119</v>
      </c>
      <c r="CN213">
        <v>489</v>
      </c>
      <c r="CO213">
        <v>0</v>
      </c>
      <c r="CP213">
        <v>49</v>
      </c>
      <c r="CQ213">
        <v>0</v>
      </c>
      <c r="CR213">
        <v>0</v>
      </c>
      <c r="CS213">
        <v>102</v>
      </c>
      <c r="CT213">
        <v>277</v>
      </c>
      <c r="CU213">
        <v>515</v>
      </c>
      <c r="CV213">
        <v>205</v>
      </c>
      <c r="CW213">
        <v>147</v>
      </c>
      <c r="CX213">
        <v>16</v>
      </c>
      <c r="CY213">
        <v>52</v>
      </c>
      <c r="CZ213">
        <v>59</v>
      </c>
      <c r="DA213">
        <v>14</v>
      </c>
      <c r="DB213">
        <v>18</v>
      </c>
      <c r="DC213">
        <v>4</v>
      </c>
      <c r="DD213">
        <v>0</v>
      </c>
      <c r="DE213">
        <v>0</v>
      </c>
      <c r="DF213">
        <v>25550</v>
      </c>
      <c r="DG213">
        <v>2.48</v>
      </c>
      <c r="DH213">
        <v>86</v>
      </c>
      <c r="DI213">
        <v>372</v>
      </c>
      <c r="DJ213">
        <v>306</v>
      </c>
      <c r="DK213">
        <v>66</v>
      </c>
      <c r="DL213">
        <v>81</v>
      </c>
      <c r="DM213">
        <f t="shared" si="33"/>
        <v>0</v>
      </c>
      <c r="DN213">
        <f t="shared" si="34"/>
        <v>1</v>
      </c>
      <c r="DO213">
        <f t="shared" si="35"/>
        <v>0</v>
      </c>
      <c r="DP213">
        <f t="shared" si="36"/>
        <v>0</v>
      </c>
      <c r="DQ213">
        <f t="shared" si="37"/>
        <v>0</v>
      </c>
      <c r="DR213">
        <f t="shared" si="38"/>
        <v>1</v>
      </c>
      <c r="DS213">
        <f t="shared" si="39"/>
        <v>0</v>
      </c>
      <c r="DT213">
        <f t="shared" si="40"/>
        <v>1</v>
      </c>
      <c r="DU213">
        <f t="shared" si="41"/>
        <v>0</v>
      </c>
      <c r="DV213">
        <f t="shared" si="42"/>
        <v>0</v>
      </c>
      <c r="DW213">
        <f t="shared" si="43"/>
        <v>0</v>
      </c>
    </row>
    <row r="214" spans="1:127" x14ac:dyDescent="0.25">
      <c r="A214">
        <v>20128148318</v>
      </c>
      <c r="B214">
        <v>12674</v>
      </c>
      <c r="C214" t="s">
        <v>138</v>
      </c>
      <c r="D214">
        <v>1.66</v>
      </c>
      <c r="E214">
        <v>20121118</v>
      </c>
      <c r="F214" t="s">
        <v>139</v>
      </c>
      <c r="G214">
        <v>3600</v>
      </c>
      <c r="H214">
        <v>0</v>
      </c>
      <c r="I214" t="s">
        <v>161</v>
      </c>
      <c r="J214">
        <v>20</v>
      </c>
      <c r="K214" t="s">
        <v>68</v>
      </c>
      <c r="L214" t="s">
        <v>69</v>
      </c>
      <c r="M214" t="s">
        <v>11</v>
      </c>
      <c r="N214" t="s">
        <v>70</v>
      </c>
      <c r="O214" t="s">
        <v>71</v>
      </c>
      <c r="P214" t="s">
        <v>45</v>
      </c>
      <c r="Q214" t="s">
        <v>72</v>
      </c>
      <c r="R214" t="s">
        <v>83</v>
      </c>
      <c r="S214" t="s">
        <v>98</v>
      </c>
      <c r="T214" t="s">
        <v>1088</v>
      </c>
      <c r="U214" t="s">
        <v>73</v>
      </c>
      <c r="V214" t="s">
        <v>77</v>
      </c>
      <c r="W214" t="s">
        <v>76</v>
      </c>
      <c r="X214" t="s">
        <v>11</v>
      </c>
      <c r="Y214" t="s">
        <v>11</v>
      </c>
      <c r="Z214" t="s">
        <v>74</v>
      </c>
      <c r="AA214">
        <v>0</v>
      </c>
      <c r="AB214" t="s">
        <v>11</v>
      </c>
      <c r="AC214" t="s">
        <v>86</v>
      </c>
      <c r="AD214" t="s">
        <v>111</v>
      </c>
      <c r="AE214" t="s">
        <v>54</v>
      </c>
      <c r="AF214" t="s">
        <v>149</v>
      </c>
      <c r="AG214" t="s">
        <v>89</v>
      </c>
      <c r="AH214" t="s">
        <v>11</v>
      </c>
      <c r="AI214" t="s">
        <v>11</v>
      </c>
      <c r="AJ214" t="s">
        <v>77</v>
      </c>
      <c r="AK214" t="s">
        <v>76</v>
      </c>
      <c r="AL214">
        <v>0</v>
      </c>
      <c r="AM214" t="s">
        <v>11</v>
      </c>
      <c r="AN214" t="s">
        <v>61</v>
      </c>
      <c r="AO214" t="s">
        <v>62</v>
      </c>
      <c r="AP214" t="s">
        <v>1089</v>
      </c>
      <c r="AQ214" t="s">
        <v>63</v>
      </c>
      <c r="AR214">
        <v>0</v>
      </c>
      <c r="AS214">
        <v>0</v>
      </c>
      <c r="AT214">
        <v>0</v>
      </c>
      <c r="AU214">
        <v>0</v>
      </c>
      <c r="AV214" t="s">
        <v>11</v>
      </c>
      <c r="AW214">
        <v>12</v>
      </c>
      <c r="AX214" t="s">
        <v>64</v>
      </c>
      <c r="AY214">
        <v>1</v>
      </c>
      <c r="AZ214" t="s">
        <v>90</v>
      </c>
      <c r="BA214">
        <v>41.486382999999897</v>
      </c>
      <c r="BB214">
        <v>-81.713044999999894</v>
      </c>
      <c r="BC214">
        <v>2012</v>
      </c>
      <c r="BD214">
        <v>11</v>
      </c>
      <c r="BE214">
        <v>19887</v>
      </c>
      <c r="BF214">
        <v>104</v>
      </c>
      <c r="BG214">
        <v>390351036023</v>
      </c>
      <c r="BH214">
        <v>1124</v>
      </c>
      <c r="BI214">
        <v>291619</v>
      </c>
      <c r="BJ214">
        <v>871</v>
      </c>
      <c r="BK214">
        <v>558</v>
      </c>
      <c r="BL214">
        <v>313</v>
      </c>
      <c r="BM214">
        <v>32.5</v>
      </c>
      <c r="BN214">
        <v>29</v>
      </c>
      <c r="BO214">
        <v>20</v>
      </c>
      <c r="BP214">
        <v>0</v>
      </c>
      <c r="BQ214">
        <v>0</v>
      </c>
      <c r="BR214">
        <v>0</v>
      </c>
      <c r="BS214">
        <v>6</v>
      </c>
      <c r="BT214">
        <v>0</v>
      </c>
      <c r="BU214">
        <v>86</v>
      </c>
      <c r="BV214">
        <v>212</v>
      </c>
      <c r="BW214">
        <v>119</v>
      </c>
      <c r="BX214">
        <v>51</v>
      </c>
      <c r="BY214">
        <v>42</v>
      </c>
      <c r="BZ214">
        <v>63</v>
      </c>
      <c r="CA214">
        <v>40</v>
      </c>
      <c r="CB214">
        <v>44</v>
      </c>
      <c r="CC214">
        <v>21</v>
      </c>
      <c r="CD214">
        <v>65</v>
      </c>
      <c r="CE214">
        <v>0</v>
      </c>
      <c r="CF214">
        <v>33</v>
      </c>
      <c r="CG214">
        <v>5</v>
      </c>
      <c r="CH214">
        <v>10</v>
      </c>
      <c r="CI214">
        <v>13</v>
      </c>
      <c r="CJ214">
        <v>12</v>
      </c>
      <c r="CK214">
        <v>49</v>
      </c>
      <c r="CL214">
        <v>73</v>
      </c>
      <c r="CM214">
        <v>143</v>
      </c>
      <c r="CN214">
        <v>715</v>
      </c>
      <c r="CO214">
        <v>0</v>
      </c>
      <c r="CP214">
        <v>5</v>
      </c>
      <c r="CQ214">
        <v>0</v>
      </c>
      <c r="CR214">
        <v>0</v>
      </c>
      <c r="CS214">
        <v>8</v>
      </c>
      <c r="CT214">
        <v>31</v>
      </c>
      <c r="CU214">
        <v>730</v>
      </c>
      <c r="CV214">
        <v>57</v>
      </c>
      <c r="CW214">
        <v>108</v>
      </c>
      <c r="CX214">
        <v>3</v>
      </c>
      <c r="CY214">
        <v>19</v>
      </c>
      <c r="CZ214">
        <v>109</v>
      </c>
      <c r="DA214">
        <v>40</v>
      </c>
      <c r="DB214">
        <v>227</v>
      </c>
      <c r="DC214">
        <v>133</v>
      </c>
      <c r="DD214">
        <v>34</v>
      </c>
      <c r="DE214">
        <v>0</v>
      </c>
      <c r="DF214">
        <v>52679</v>
      </c>
      <c r="DG214">
        <v>1.91</v>
      </c>
      <c r="DH214">
        <v>51</v>
      </c>
      <c r="DI214">
        <v>508</v>
      </c>
      <c r="DJ214">
        <v>456</v>
      </c>
      <c r="DK214">
        <v>52</v>
      </c>
      <c r="DL214">
        <v>152</v>
      </c>
      <c r="DM214">
        <f t="shared" si="33"/>
        <v>0</v>
      </c>
      <c r="DN214">
        <f t="shared" si="34"/>
        <v>1</v>
      </c>
      <c r="DO214">
        <f t="shared" si="35"/>
        <v>0</v>
      </c>
      <c r="DP214">
        <f t="shared" si="36"/>
        <v>0</v>
      </c>
      <c r="DQ214">
        <f t="shared" si="37"/>
        <v>0</v>
      </c>
      <c r="DR214">
        <f t="shared" si="38"/>
        <v>1</v>
      </c>
      <c r="DS214">
        <f t="shared" si="39"/>
        <v>0</v>
      </c>
      <c r="DT214">
        <f t="shared" si="40"/>
        <v>1</v>
      </c>
      <c r="DU214">
        <f t="shared" si="41"/>
        <v>0</v>
      </c>
      <c r="DV214">
        <f t="shared" si="42"/>
        <v>0</v>
      </c>
      <c r="DW214">
        <f t="shared" si="43"/>
        <v>0</v>
      </c>
    </row>
    <row r="215" spans="1:127" x14ac:dyDescent="0.25">
      <c r="A215">
        <v>20157054958</v>
      </c>
      <c r="B215">
        <v>9945</v>
      </c>
      <c r="C215" t="s">
        <v>219</v>
      </c>
      <c r="D215">
        <v>99.989999999999895</v>
      </c>
      <c r="E215">
        <v>20150729</v>
      </c>
      <c r="F215">
        <v>48</v>
      </c>
      <c r="G215" t="s">
        <v>674</v>
      </c>
      <c r="H215">
        <v>0</v>
      </c>
      <c r="I215" t="s">
        <v>82</v>
      </c>
      <c r="J215">
        <v>14</v>
      </c>
      <c r="K215" t="s">
        <v>41</v>
      </c>
      <c r="L215" t="s">
        <v>69</v>
      </c>
      <c r="M215" t="s">
        <v>11</v>
      </c>
      <c r="N215" t="s">
        <v>43</v>
      </c>
      <c r="O215" t="s">
        <v>44</v>
      </c>
      <c r="P215" t="s">
        <v>45</v>
      </c>
      <c r="Q215" t="s">
        <v>46</v>
      </c>
      <c r="R215" t="s">
        <v>119</v>
      </c>
      <c r="S215" t="s">
        <v>122</v>
      </c>
      <c r="T215" t="s">
        <v>1090</v>
      </c>
      <c r="U215" t="s">
        <v>73</v>
      </c>
      <c r="V215" t="s">
        <v>76</v>
      </c>
      <c r="W215" t="s">
        <v>77</v>
      </c>
      <c r="X215">
        <v>18</v>
      </c>
      <c r="Y215" t="s">
        <v>60</v>
      </c>
      <c r="Z215" t="s">
        <v>201</v>
      </c>
      <c r="AA215" t="s">
        <v>54</v>
      </c>
      <c r="AB215" t="s">
        <v>11</v>
      </c>
      <c r="AC215" t="s">
        <v>86</v>
      </c>
      <c r="AD215" t="s">
        <v>232</v>
      </c>
      <c r="AE215" t="s">
        <v>47</v>
      </c>
      <c r="AF215" t="s">
        <v>47</v>
      </c>
      <c r="AG215" t="s">
        <v>110</v>
      </c>
      <c r="AH215" t="s">
        <v>11</v>
      </c>
      <c r="AI215" t="s">
        <v>11</v>
      </c>
      <c r="AJ215" t="s">
        <v>47</v>
      </c>
      <c r="AK215" t="s">
        <v>47</v>
      </c>
      <c r="AL215">
        <v>0</v>
      </c>
      <c r="AM215" t="s">
        <v>11</v>
      </c>
      <c r="AN215" t="s">
        <v>61</v>
      </c>
      <c r="AO215" t="s">
        <v>62</v>
      </c>
      <c r="AP215" t="s">
        <v>1091</v>
      </c>
      <c r="AQ215" t="s">
        <v>63</v>
      </c>
      <c r="AR215">
        <v>0</v>
      </c>
      <c r="AS215">
        <v>0</v>
      </c>
      <c r="AT215">
        <v>0</v>
      </c>
      <c r="AU215">
        <v>1</v>
      </c>
      <c r="AV215" t="s">
        <v>11</v>
      </c>
      <c r="AW215">
        <v>12</v>
      </c>
      <c r="AX215" t="s">
        <v>64</v>
      </c>
      <c r="AY215">
        <v>1</v>
      </c>
      <c r="AZ215" t="s">
        <v>1</v>
      </c>
      <c r="BA215">
        <v>41.462380000000003</v>
      </c>
      <c r="BB215">
        <v>-81.720031000000006</v>
      </c>
      <c r="BC215">
        <v>2015</v>
      </c>
      <c r="BD215">
        <v>7</v>
      </c>
      <c r="BE215">
        <v>20591</v>
      </c>
      <c r="BF215">
        <v>132</v>
      </c>
      <c r="BG215">
        <v>390351053004</v>
      </c>
      <c r="BH215">
        <v>1779</v>
      </c>
      <c r="BI215">
        <v>139608</v>
      </c>
      <c r="BJ215">
        <v>1142</v>
      </c>
      <c r="BK215">
        <v>574</v>
      </c>
      <c r="BL215">
        <v>568</v>
      </c>
      <c r="BM215">
        <v>34.5</v>
      </c>
      <c r="BN215">
        <v>103</v>
      </c>
      <c r="BO215">
        <v>52</v>
      </c>
      <c r="BP215">
        <v>70</v>
      </c>
      <c r="BQ215">
        <v>45</v>
      </c>
      <c r="BR215">
        <v>19</v>
      </c>
      <c r="BS215">
        <v>28</v>
      </c>
      <c r="BT215">
        <v>9</v>
      </c>
      <c r="BU215">
        <v>0</v>
      </c>
      <c r="BV215">
        <v>121</v>
      </c>
      <c r="BW215">
        <v>137</v>
      </c>
      <c r="BX215">
        <v>102</v>
      </c>
      <c r="BY215">
        <v>114</v>
      </c>
      <c r="BZ215">
        <v>111</v>
      </c>
      <c r="CA215">
        <v>76</v>
      </c>
      <c r="CB215">
        <v>17</v>
      </c>
      <c r="CC215">
        <v>9</v>
      </c>
      <c r="CD215">
        <v>49</v>
      </c>
      <c r="CE215">
        <v>9</v>
      </c>
      <c r="CF215">
        <v>0</v>
      </c>
      <c r="CG215">
        <v>19</v>
      </c>
      <c r="CH215">
        <v>5</v>
      </c>
      <c r="CI215">
        <v>12</v>
      </c>
      <c r="CJ215">
        <v>35</v>
      </c>
      <c r="CK215">
        <v>270</v>
      </c>
      <c r="CL215">
        <v>80</v>
      </c>
      <c r="CM215">
        <v>229</v>
      </c>
      <c r="CN215">
        <v>728</v>
      </c>
      <c r="CO215">
        <v>0</v>
      </c>
      <c r="CP215">
        <v>0</v>
      </c>
      <c r="CQ215">
        <v>0</v>
      </c>
      <c r="CR215">
        <v>137</v>
      </c>
      <c r="CS215">
        <v>48</v>
      </c>
      <c r="CT215">
        <v>497</v>
      </c>
      <c r="CU215">
        <v>816</v>
      </c>
      <c r="CV215">
        <v>360</v>
      </c>
      <c r="CW215">
        <v>118</v>
      </c>
      <c r="CX215">
        <v>141</v>
      </c>
      <c r="CY215">
        <v>63</v>
      </c>
      <c r="CZ215">
        <v>113</v>
      </c>
      <c r="DA215">
        <v>21</v>
      </c>
      <c r="DB215">
        <v>0</v>
      </c>
      <c r="DC215">
        <v>0</v>
      </c>
      <c r="DD215">
        <v>0</v>
      </c>
      <c r="DE215">
        <v>0</v>
      </c>
      <c r="DF215">
        <v>28427</v>
      </c>
      <c r="DG215">
        <v>3.54</v>
      </c>
      <c r="DH215">
        <v>55</v>
      </c>
      <c r="DI215">
        <v>405</v>
      </c>
      <c r="DJ215">
        <v>323</v>
      </c>
      <c r="DK215">
        <v>82</v>
      </c>
      <c r="DL215">
        <v>87</v>
      </c>
      <c r="DM215">
        <f t="shared" si="33"/>
        <v>0</v>
      </c>
      <c r="DN215">
        <f t="shared" si="34"/>
        <v>0</v>
      </c>
      <c r="DO215">
        <f t="shared" si="35"/>
        <v>0</v>
      </c>
      <c r="DP215">
        <f t="shared" si="36"/>
        <v>0</v>
      </c>
      <c r="DQ215">
        <f t="shared" si="37"/>
        <v>1</v>
      </c>
      <c r="DR215">
        <f t="shared" si="38"/>
        <v>1</v>
      </c>
      <c r="DS215">
        <f t="shared" si="39"/>
        <v>0</v>
      </c>
      <c r="DT215">
        <f t="shared" si="40"/>
        <v>0</v>
      </c>
      <c r="DU215">
        <f t="shared" si="41"/>
        <v>0</v>
      </c>
      <c r="DV215">
        <f t="shared" si="42"/>
        <v>0</v>
      </c>
      <c r="DW215">
        <f t="shared" si="43"/>
        <v>1</v>
      </c>
    </row>
    <row r="216" spans="1:127" x14ac:dyDescent="0.25">
      <c r="A216">
        <v>20154008430</v>
      </c>
      <c r="B216">
        <v>3909</v>
      </c>
      <c r="C216" t="s">
        <v>107</v>
      </c>
      <c r="D216">
        <v>15.6199999999999</v>
      </c>
      <c r="E216">
        <v>20150308</v>
      </c>
      <c r="F216" t="s">
        <v>108</v>
      </c>
      <c r="G216" t="s">
        <v>1092</v>
      </c>
      <c r="H216">
        <v>0</v>
      </c>
      <c r="I216" t="s">
        <v>161</v>
      </c>
      <c r="J216">
        <v>3</v>
      </c>
      <c r="K216" t="s">
        <v>199</v>
      </c>
      <c r="L216" t="s">
        <v>42</v>
      </c>
      <c r="M216" t="s">
        <v>11</v>
      </c>
      <c r="N216" t="s">
        <v>70</v>
      </c>
      <c r="O216" t="s">
        <v>71</v>
      </c>
      <c r="P216" t="s">
        <v>45</v>
      </c>
      <c r="Q216" t="s">
        <v>72</v>
      </c>
      <c r="R216" t="s">
        <v>54</v>
      </c>
      <c r="S216" t="s">
        <v>48</v>
      </c>
      <c r="T216" t="s">
        <v>1093</v>
      </c>
      <c r="U216" t="s">
        <v>89</v>
      </c>
      <c r="V216" t="s">
        <v>76</v>
      </c>
      <c r="W216" t="s">
        <v>77</v>
      </c>
      <c r="X216">
        <v>30</v>
      </c>
      <c r="Y216" t="s">
        <v>52</v>
      </c>
      <c r="Z216" t="s">
        <v>190</v>
      </c>
      <c r="AA216" t="s">
        <v>54</v>
      </c>
      <c r="AB216" t="s">
        <v>11</v>
      </c>
      <c r="AC216" t="s">
        <v>86</v>
      </c>
      <c r="AD216" t="s">
        <v>56</v>
      </c>
      <c r="AE216" t="s">
        <v>119</v>
      </c>
      <c r="AF216" t="s">
        <v>122</v>
      </c>
      <c r="AG216" t="s">
        <v>59</v>
      </c>
      <c r="AH216">
        <v>22</v>
      </c>
      <c r="AI216" t="s">
        <v>52</v>
      </c>
      <c r="AJ216" t="s">
        <v>51</v>
      </c>
      <c r="AK216" t="s">
        <v>50</v>
      </c>
      <c r="AL216" t="s">
        <v>54</v>
      </c>
      <c r="AM216" t="s">
        <v>11</v>
      </c>
      <c r="AN216" t="s">
        <v>61</v>
      </c>
      <c r="AO216" t="s">
        <v>62</v>
      </c>
      <c r="AP216" t="s">
        <v>1094</v>
      </c>
      <c r="AQ216" t="s">
        <v>63</v>
      </c>
      <c r="AR216">
        <v>0</v>
      </c>
      <c r="AS216">
        <v>0</v>
      </c>
      <c r="AT216">
        <v>0</v>
      </c>
      <c r="AU216">
        <v>0</v>
      </c>
      <c r="AV216" t="s">
        <v>11</v>
      </c>
      <c r="AW216">
        <v>12</v>
      </c>
      <c r="AX216" t="s">
        <v>64</v>
      </c>
      <c r="AY216">
        <v>1</v>
      </c>
      <c r="AZ216" t="s">
        <v>1</v>
      </c>
      <c r="BA216">
        <v>41.501379</v>
      </c>
      <c r="BB216">
        <v>-81.690270999999896</v>
      </c>
      <c r="BC216">
        <v>2015</v>
      </c>
      <c r="BD216">
        <v>3</v>
      </c>
      <c r="BE216">
        <v>93</v>
      </c>
      <c r="BF216">
        <v>162</v>
      </c>
      <c r="BG216">
        <v>390351077011</v>
      </c>
      <c r="BH216">
        <v>2142</v>
      </c>
      <c r="BI216">
        <v>1770609</v>
      </c>
      <c r="BJ216">
        <v>1377</v>
      </c>
      <c r="BK216">
        <v>688</v>
      </c>
      <c r="BL216">
        <v>689</v>
      </c>
      <c r="BM216">
        <v>31.1999999999999</v>
      </c>
      <c r="BN216">
        <v>19</v>
      </c>
      <c r="BO216">
        <v>0</v>
      </c>
      <c r="BP216">
        <v>0</v>
      </c>
      <c r="BQ216">
        <v>0</v>
      </c>
      <c r="BR216">
        <v>35</v>
      </c>
      <c r="BS216">
        <v>50</v>
      </c>
      <c r="BT216">
        <v>14</v>
      </c>
      <c r="BU216">
        <v>173</v>
      </c>
      <c r="BV216">
        <v>326</v>
      </c>
      <c r="BW216">
        <v>228</v>
      </c>
      <c r="BX216">
        <v>82</v>
      </c>
      <c r="BY216">
        <v>93</v>
      </c>
      <c r="BZ216">
        <v>60</v>
      </c>
      <c r="CA216">
        <v>93</v>
      </c>
      <c r="CB216">
        <v>168</v>
      </c>
      <c r="CC216">
        <v>7</v>
      </c>
      <c r="CD216">
        <v>19</v>
      </c>
      <c r="CE216">
        <v>10</v>
      </c>
      <c r="CF216">
        <v>0</v>
      </c>
      <c r="CG216">
        <v>0</v>
      </c>
      <c r="CH216">
        <v>0</v>
      </c>
      <c r="CI216">
        <v>0</v>
      </c>
      <c r="CJ216">
        <v>0</v>
      </c>
      <c r="CK216">
        <v>19</v>
      </c>
      <c r="CL216">
        <v>10</v>
      </c>
      <c r="CM216">
        <v>358</v>
      </c>
      <c r="CN216">
        <v>871</v>
      </c>
      <c r="CO216">
        <v>30</v>
      </c>
      <c r="CP216">
        <v>62</v>
      </c>
      <c r="CQ216">
        <v>0</v>
      </c>
      <c r="CR216">
        <v>19</v>
      </c>
      <c r="CS216">
        <v>37</v>
      </c>
      <c r="CT216">
        <v>22</v>
      </c>
      <c r="CU216">
        <v>1086</v>
      </c>
      <c r="CV216">
        <v>130</v>
      </c>
      <c r="CW216">
        <v>154</v>
      </c>
      <c r="CX216">
        <v>40</v>
      </c>
      <c r="CY216">
        <v>40</v>
      </c>
      <c r="CZ216">
        <v>101</v>
      </c>
      <c r="DA216">
        <v>0</v>
      </c>
      <c r="DB216">
        <v>310</v>
      </c>
      <c r="DC216">
        <v>152</v>
      </c>
      <c r="DD216">
        <v>140</v>
      </c>
      <c r="DE216">
        <v>19</v>
      </c>
      <c r="DF216">
        <v>36786</v>
      </c>
      <c r="DG216">
        <v>1.54</v>
      </c>
      <c r="DH216">
        <v>353</v>
      </c>
      <c r="DI216">
        <v>990</v>
      </c>
      <c r="DJ216">
        <v>896</v>
      </c>
      <c r="DK216">
        <v>94</v>
      </c>
      <c r="DL216">
        <v>55</v>
      </c>
      <c r="DM216">
        <f t="shared" si="33"/>
        <v>0</v>
      </c>
      <c r="DN216">
        <f t="shared" si="34"/>
        <v>0</v>
      </c>
      <c r="DO216">
        <f t="shared" si="35"/>
        <v>0</v>
      </c>
      <c r="DP216">
        <f t="shared" si="36"/>
        <v>0</v>
      </c>
      <c r="DQ216">
        <f t="shared" si="37"/>
        <v>1</v>
      </c>
      <c r="DR216">
        <f t="shared" si="38"/>
        <v>0</v>
      </c>
      <c r="DS216">
        <f t="shared" si="39"/>
        <v>0</v>
      </c>
      <c r="DT216">
        <f t="shared" si="40"/>
        <v>0</v>
      </c>
      <c r="DU216">
        <f t="shared" si="41"/>
        <v>0</v>
      </c>
      <c r="DV216">
        <f t="shared" si="42"/>
        <v>0</v>
      </c>
      <c r="DW216">
        <f t="shared" si="43"/>
        <v>0</v>
      </c>
    </row>
    <row r="217" spans="1:127" x14ac:dyDescent="0.25">
      <c r="A217">
        <v>20154010954</v>
      </c>
      <c r="B217">
        <v>4378</v>
      </c>
      <c r="C217" t="s">
        <v>169</v>
      </c>
      <c r="D217">
        <v>3.7</v>
      </c>
      <c r="E217">
        <v>20150320</v>
      </c>
      <c r="F217" t="s">
        <v>170</v>
      </c>
      <c r="G217">
        <v>3212</v>
      </c>
      <c r="H217">
        <v>0</v>
      </c>
      <c r="I217" t="s">
        <v>125</v>
      </c>
      <c r="J217">
        <v>15</v>
      </c>
      <c r="K217" t="s">
        <v>41</v>
      </c>
      <c r="L217" t="s">
        <v>42</v>
      </c>
      <c r="M217" t="s">
        <v>11</v>
      </c>
      <c r="N217" t="s">
        <v>70</v>
      </c>
      <c r="O217" t="s">
        <v>71</v>
      </c>
      <c r="P217" t="s">
        <v>45</v>
      </c>
      <c r="Q217" t="s">
        <v>72</v>
      </c>
      <c r="R217" t="s">
        <v>47</v>
      </c>
      <c r="S217" t="s">
        <v>47</v>
      </c>
      <c r="T217" t="s">
        <v>1095</v>
      </c>
      <c r="U217" t="s">
        <v>110</v>
      </c>
      <c r="V217" t="s">
        <v>47</v>
      </c>
      <c r="W217" t="s">
        <v>47</v>
      </c>
      <c r="X217" t="s">
        <v>11</v>
      </c>
      <c r="Y217" t="s">
        <v>11</v>
      </c>
      <c r="Z217" t="s">
        <v>74</v>
      </c>
      <c r="AA217">
        <v>0</v>
      </c>
      <c r="AB217" t="s">
        <v>11</v>
      </c>
      <c r="AC217" t="s">
        <v>86</v>
      </c>
      <c r="AD217" t="s">
        <v>56</v>
      </c>
      <c r="AE217" t="s">
        <v>47</v>
      </c>
      <c r="AF217" t="s">
        <v>47</v>
      </c>
      <c r="AG217" t="s">
        <v>59</v>
      </c>
      <c r="AH217">
        <v>0</v>
      </c>
      <c r="AI217" t="s">
        <v>11</v>
      </c>
      <c r="AJ217" t="s">
        <v>47</v>
      </c>
      <c r="AK217" t="s">
        <v>47</v>
      </c>
      <c r="AL217">
        <v>0</v>
      </c>
      <c r="AM217" t="s">
        <v>11</v>
      </c>
      <c r="AN217" t="s">
        <v>61</v>
      </c>
      <c r="AO217" t="s">
        <v>62</v>
      </c>
      <c r="AP217" t="s">
        <v>1096</v>
      </c>
      <c r="AQ217" t="s">
        <v>63</v>
      </c>
      <c r="AR217">
        <v>0</v>
      </c>
      <c r="AS217">
        <v>0</v>
      </c>
      <c r="AT217">
        <v>0</v>
      </c>
      <c r="AU217">
        <v>0</v>
      </c>
      <c r="AV217" t="s">
        <v>11</v>
      </c>
      <c r="AW217">
        <v>12</v>
      </c>
      <c r="AX217" t="s">
        <v>64</v>
      </c>
      <c r="AY217">
        <v>1</v>
      </c>
      <c r="AZ217" t="s">
        <v>1</v>
      </c>
      <c r="BA217">
        <v>41.466489000000003</v>
      </c>
      <c r="BB217">
        <v>-81.737369999999899</v>
      </c>
      <c r="BC217">
        <v>2015</v>
      </c>
      <c r="BD217">
        <v>3</v>
      </c>
      <c r="BE217">
        <v>162</v>
      </c>
      <c r="BF217">
        <v>81</v>
      </c>
      <c r="BG217">
        <v>390351024023</v>
      </c>
      <c r="BH217">
        <v>1701</v>
      </c>
      <c r="BI217">
        <v>253735</v>
      </c>
      <c r="BJ217">
        <v>915</v>
      </c>
      <c r="BK217">
        <v>413</v>
      </c>
      <c r="BL217">
        <v>502</v>
      </c>
      <c r="BM217">
        <v>34.1</v>
      </c>
      <c r="BN217">
        <v>57</v>
      </c>
      <c r="BO217">
        <v>80</v>
      </c>
      <c r="BP217">
        <v>23</v>
      </c>
      <c r="BQ217">
        <v>56</v>
      </c>
      <c r="BR217">
        <v>32</v>
      </c>
      <c r="BS217">
        <v>26</v>
      </c>
      <c r="BT217">
        <v>0</v>
      </c>
      <c r="BU217">
        <v>73</v>
      </c>
      <c r="BV217">
        <v>78</v>
      </c>
      <c r="BW217">
        <v>74</v>
      </c>
      <c r="BX217">
        <v>92</v>
      </c>
      <c r="BY217">
        <v>31</v>
      </c>
      <c r="BZ217">
        <v>42</v>
      </c>
      <c r="CA217">
        <v>103</v>
      </c>
      <c r="CB217">
        <v>17</v>
      </c>
      <c r="CC217">
        <v>0</v>
      </c>
      <c r="CD217">
        <v>48</v>
      </c>
      <c r="CE217">
        <v>40</v>
      </c>
      <c r="CF217">
        <v>3</v>
      </c>
      <c r="CG217">
        <v>3</v>
      </c>
      <c r="CH217">
        <v>28</v>
      </c>
      <c r="CI217">
        <v>9</v>
      </c>
      <c r="CJ217">
        <v>0</v>
      </c>
      <c r="CK217">
        <v>216</v>
      </c>
      <c r="CL217">
        <v>83</v>
      </c>
      <c r="CM217">
        <v>250</v>
      </c>
      <c r="CN217">
        <v>517</v>
      </c>
      <c r="CO217">
        <v>0</v>
      </c>
      <c r="CP217">
        <v>0</v>
      </c>
      <c r="CQ217">
        <v>0</v>
      </c>
      <c r="CR217">
        <v>8</v>
      </c>
      <c r="CS217">
        <v>140</v>
      </c>
      <c r="CT217">
        <v>250</v>
      </c>
      <c r="CU217">
        <v>568</v>
      </c>
      <c r="CV217">
        <v>120</v>
      </c>
      <c r="CW217">
        <v>194</v>
      </c>
      <c r="CX217">
        <v>81</v>
      </c>
      <c r="CY217">
        <v>20</v>
      </c>
      <c r="CZ217">
        <v>141</v>
      </c>
      <c r="DA217">
        <v>0</v>
      </c>
      <c r="DB217">
        <v>12</v>
      </c>
      <c r="DC217">
        <v>0</v>
      </c>
      <c r="DD217">
        <v>0</v>
      </c>
      <c r="DE217">
        <v>0</v>
      </c>
      <c r="DF217">
        <v>35500</v>
      </c>
      <c r="DG217">
        <v>3.07</v>
      </c>
      <c r="DH217">
        <v>29</v>
      </c>
      <c r="DI217">
        <v>322</v>
      </c>
      <c r="DJ217">
        <v>298</v>
      </c>
      <c r="DK217">
        <v>24</v>
      </c>
      <c r="DL217">
        <v>198</v>
      </c>
      <c r="DM217">
        <f t="shared" si="33"/>
        <v>0</v>
      </c>
      <c r="DN217">
        <f t="shared" si="34"/>
        <v>0</v>
      </c>
      <c r="DO217">
        <f t="shared" si="35"/>
        <v>0</v>
      </c>
      <c r="DP217">
        <f t="shared" si="36"/>
        <v>0</v>
      </c>
      <c r="DQ217">
        <f t="shared" si="37"/>
        <v>1</v>
      </c>
      <c r="DR217">
        <f t="shared" si="38"/>
        <v>0</v>
      </c>
      <c r="DS217">
        <f t="shared" si="39"/>
        <v>0</v>
      </c>
      <c r="DT217">
        <f t="shared" si="40"/>
        <v>0</v>
      </c>
      <c r="DU217">
        <f t="shared" si="41"/>
        <v>0</v>
      </c>
      <c r="DV217">
        <f t="shared" si="42"/>
        <v>0</v>
      </c>
      <c r="DW217">
        <f t="shared" si="43"/>
        <v>0</v>
      </c>
    </row>
    <row r="218" spans="1:127" x14ac:dyDescent="0.25">
      <c r="A218">
        <v>20154011543</v>
      </c>
      <c r="B218">
        <v>5258</v>
      </c>
      <c r="C218" t="s">
        <v>124</v>
      </c>
      <c r="D218">
        <v>0.88</v>
      </c>
      <c r="E218">
        <v>20150412</v>
      </c>
      <c r="F218" t="s">
        <v>109</v>
      </c>
      <c r="G218">
        <v>14</v>
      </c>
      <c r="H218">
        <v>0</v>
      </c>
      <c r="I218" t="s">
        <v>161</v>
      </c>
      <c r="J218">
        <v>3</v>
      </c>
      <c r="K218" t="s">
        <v>68</v>
      </c>
      <c r="L218" t="s">
        <v>42</v>
      </c>
      <c r="M218" t="s">
        <v>11</v>
      </c>
      <c r="N218" t="s">
        <v>43</v>
      </c>
      <c r="O218" t="s">
        <v>71</v>
      </c>
      <c r="P218" t="s">
        <v>45</v>
      </c>
      <c r="Q218" t="s">
        <v>46</v>
      </c>
      <c r="R218" t="s">
        <v>83</v>
      </c>
      <c r="S218" t="s">
        <v>98</v>
      </c>
      <c r="T218" t="s">
        <v>1097</v>
      </c>
      <c r="U218" t="s">
        <v>59</v>
      </c>
      <c r="V218" t="s">
        <v>51</v>
      </c>
      <c r="W218" t="s">
        <v>50</v>
      </c>
      <c r="X218">
        <v>23</v>
      </c>
      <c r="Y218" t="s">
        <v>60</v>
      </c>
      <c r="Z218" t="s">
        <v>85</v>
      </c>
      <c r="AA218">
        <v>0</v>
      </c>
      <c r="AB218" t="s">
        <v>11</v>
      </c>
      <c r="AC218" t="s">
        <v>75</v>
      </c>
      <c r="AD218" t="s">
        <v>56</v>
      </c>
      <c r="AE218" t="s">
        <v>54</v>
      </c>
      <c r="AF218" t="s">
        <v>48</v>
      </c>
      <c r="AG218" t="s">
        <v>89</v>
      </c>
      <c r="AH218">
        <v>23</v>
      </c>
      <c r="AI218" t="s">
        <v>52</v>
      </c>
      <c r="AJ218" t="s">
        <v>76</v>
      </c>
      <c r="AK218" t="s">
        <v>77</v>
      </c>
      <c r="AL218" t="s">
        <v>54</v>
      </c>
      <c r="AM218" t="s">
        <v>11</v>
      </c>
      <c r="AN218" t="s">
        <v>61</v>
      </c>
      <c r="AO218" t="s">
        <v>62</v>
      </c>
      <c r="AP218" t="s">
        <v>1098</v>
      </c>
      <c r="AQ218" t="s">
        <v>63</v>
      </c>
      <c r="AR218">
        <v>0</v>
      </c>
      <c r="AS218">
        <v>1</v>
      </c>
      <c r="AT218">
        <v>0</v>
      </c>
      <c r="AU218">
        <v>0</v>
      </c>
      <c r="AV218" t="s">
        <v>11</v>
      </c>
      <c r="AW218">
        <v>12</v>
      </c>
      <c r="AX218" t="s">
        <v>64</v>
      </c>
      <c r="AY218">
        <v>1</v>
      </c>
      <c r="AZ218" t="s">
        <v>1</v>
      </c>
      <c r="BA218">
        <v>41.499668999999898</v>
      </c>
      <c r="BB218">
        <v>-81.680774</v>
      </c>
      <c r="BC218">
        <v>2015</v>
      </c>
      <c r="BD218">
        <v>4</v>
      </c>
      <c r="BE218">
        <v>205</v>
      </c>
      <c r="BF218">
        <v>162</v>
      </c>
      <c r="BG218">
        <v>390351077011</v>
      </c>
      <c r="BH218">
        <v>2142</v>
      </c>
      <c r="BI218">
        <v>1770609</v>
      </c>
      <c r="BJ218">
        <v>1377</v>
      </c>
      <c r="BK218">
        <v>688</v>
      </c>
      <c r="BL218">
        <v>689</v>
      </c>
      <c r="BM218">
        <v>31.1999999999999</v>
      </c>
      <c r="BN218">
        <v>19</v>
      </c>
      <c r="BO218">
        <v>0</v>
      </c>
      <c r="BP218">
        <v>0</v>
      </c>
      <c r="BQ218">
        <v>0</v>
      </c>
      <c r="BR218">
        <v>35</v>
      </c>
      <c r="BS218">
        <v>50</v>
      </c>
      <c r="BT218">
        <v>14</v>
      </c>
      <c r="BU218">
        <v>173</v>
      </c>
      <c r="BV218">
        <v>326</v>
      </c>
      <c r="BW218">
        <v>228</v>
      </c>
      <c r="BX218">
        <v>82</v>
      </c>
      <c r="BY218">
        <v>93</v>
      </c>
      <c r="BZ218">
        <v>60</v>
      </c>
      <c r="CA218">
        <v>93</v>
      </c>
      <c r="CB218">
        <v>168</v>
      </c>
      <c r="CC218">
        <v>7</v>
      </c>
      <c r="CD218">
        <v>19</v>
      </c>
      <c r="CE218">
        <v>10</v>
      </c>
      <c r="CF218">
        <v>0</v>
      </c>
      <c r="CG218">
        <v>0</v>
      </c>
      <c r="CH218">
        <v>0</v>
      </c>
      <c r="CI218">
        <v>0</v>
      </c>
      <c r="CJ218">
        <v>0</v>
      </c>
      <c r="CK218">
        <v>19</v>
      </c>
      <c r="CL218">
        <v>10</v>
      </c>
      <c r="CM218">
        <v>358</v>
      </c>
      <c r="CN218">
        <v>871</v>
      </c>
      <c r="CO218">
        <v>30</v>
      </c>
      <c r="CP218">
        <v>62</v>
      </c>
      <c r="CQ218">
        <v>0</v>
      </c>
      <c r="CR218">
        <v>19</v>
      </c>
      <c r="CS218">
        <v>37</v>
      </c>
      <c r="CT218">
        <v>22</v>
      </c>
      <c r="CU218">
        <v>1086</v>
      </c>
      <c r="CV218">
        <v>130</v>
      </c>
      <c r="CW218">
        <v>154</v>
      </c>
      <c r="CX218">
        <v>40</v>
      </c>
      <c r="CY218">
        <v>40</v>
      </c>
      <c r="CZ218">
        <v>101</v>
      </c>
      <c r="DA218">
        <v>0</v>
      </c>
      <c r="DB218">
        <v>310</v>
      </c>
      <c r="DC218">
        <v>152</v>
      </c>
      <c r="DD218">
        <v>140</v>
      </c>
      <c r="DE218">
        <v>19</v>
      </c>
      <c r="DF218">
        <v>36786</v>
      </c>
      <c r="DG218">
        <v>1.54</v>
      </c>
      <c r="DH218">
        <v>353</v>
      </c>
      <c r="DI218">
        <v>990</v>
      </c>
      <c r="DJ218">
        <v>896</v>
      </c>
      <c r="DK218">
        <v>94</v>
      </c>
      <c r="DL218">
        <v>55</v>
      </c>
      <c r="DM218">
        <f t="shared" si="33"/>
        <v>0</v>
      </c>
      <c r="DN218">
        <f t="shared" si="34"/>
        <v>0</v>
      </c>
      <c r="DO218">
        <f t="shared" si="35"/>
        <v>0</v>
      </c>
      <c r="DP218">
        <f t="shared" si="36"/>
        <v>0</v>
      </c>
      <c r="DQ218">
        <f t="shared" si="37"/>
        <v>1</v>
      </c>
      <c r="DR218">
        <f t="shared" si="38"/>
        <v>0</v>
      </c>
      <c r="DS218">
        <f t="shared" si="39"/>
        <v>0</v>
      </c>
      <c r="DT218">
        <f t="shared" si="40"/>
        <v>0</v>
      </c>
      <c r="DU218">
        <f t="shared" si="41"/>
        <v>0</v>
      </c>
      <c r="DV218">
        <f t="shared" si="42"/>
        <v>0</v>
      </c>
      <c r="DW218">
        <f t="shared" si="43"/>
        <v>0</v>
      </c>
    </row>
    <row r="219" spans="1:127" x14ac:dyDescent="0.25">
      <c r="A219">
        <v>20154011663</v>
      </c>
      <c r="B219">
        <v>5169</v>
      </c>
      <c r="C219" t="s">
        <v>270</v>
      </c>
      <c r="D219">
        <v>14.58</v>
      </c>
      <c r="E219">
        <v>20150410</v>
      </c>
      <c r="F219" t="s">
        <v>271</v>
      </c>
      <c r="G219">
        <v>2613</v>
      </c>
      <c r="H219">
        <v>0</v>
      </c>
      <c r="I219" t="s">
        <v>125</v>
      </c>
      <c r="J219">
        <v>9</v>
      </c>
      <c r="K219" t="s">
        <v>41</v>
      </c>
      <c r="L219" t="s">
        <v>42</v>
      </c>
      <c r="M219" t="s">
        <v>11</v>
      </c>
      <c r="N219" t="s">
        <v>43</v>
      </c>
      <c r="O219" t="s">
        <v>44</v>
      </c>
      <c r="P219" t="s">
        <v>157</v>
      </c>
      <c r="Q219" t="s">
        <v>72</v>
      </c>
      <c r="R219" t="s">
        <v>47</v>
      </c>
      <c r="S219" t="s">
        <v>98</v>
      </c>
      <c r="T219" t="s">
        <v>1099</v>
      </c>
      <c r="U219" t="s">
        <v>59</v>
      </c>
      <c r="V219" t="s">
        <v>76</v>
      </c>
      <c r="W219" t="s">
        <v>77</v>
      </c>
      <c r="X219">
        <v>5</v>
      </c>
      <c r="Y219" t="s">
        <v>52</v>
      </c>
      <c r="Z219" t="s">
        <v>132</v>
      </c>
      <c r="AA219" t="s">
        <v>54</v>
      </c>
      <c r="AB219" t="s">
        <v>11</v>
      </c>
      <c r="AC219" t="s">
        <v>86</v>
      </c>
      <c r="AD219" t="s">
        <v>56</v>
      </c>
      <c r="AE219" t="s">
        <v>47</v>
      </c>
      <c r="AF219" t="s">
        <v>48</v>
      </c>
      <c r="AG219" t="s">
        <v>129</v>
      </c>
      <c r="AH219">
        <v>0</v>
      </c>
      <c r="AI219" t="s">
        <v>60</v>
      </c>
      <c r="AJ219" t="s">
        <v>76</v>
      </c>
      <c r="AK219" t="s">
        <v>77</v>
      </c>
      <c r="AL219" t="s">
        <v>54</v>
      </c>
      <c r="AM219" t="s">
        <v>11</v>
      </c>
      <c r="AN219" t="s">
        <v>61</v>
      </c>
      <c r="AO219" t="s">
        <v>62</v>
      </c>
      <c r="AP219" t="s">
        <v>1100</v>
      </c>
      <c r="AQ219" t="s">
        <v>63</v>
      </c>
      <c r="AR219">
        <v>0</v>
      </c>
      <c r="AS219">
        <v>0</v>
      </c>
      <c r="AT219">
        <v>0</v>
      </c>
      <c r="AU219">
        <v>1</v>
      </c>
      <c r="AV219" t="s">
        <v>11</v>
      </c>
      <c r="AW219">
        <v>12</v>
      </c>
      <c r="AX219" t="s">
        <v>64</v>
      </c>
      <c r="AY219">
        <v>1</v>
      </c>
      <c r="AZ219" t="s">
        <v>1</v>
      </c>
      <c r="BA219">
        <v>41.492272999999898</v>
      </c>
      <c r="BB219">
        <v>-81.708725999999899</v>
      </c>
      <c r="BC219">
        <v>2015</v>
      </c>
      <c r="BD219">
        <v>4</v>
      </c>
      <c r="BE219">
        <v>217</v>
      </c>
      <c r="BF219">
        <v>95</v>
      </c>
      <c r="BG219">
        <v>390351033001</v>
      </c>
      <c r="BH219">
        <v>304</v>
      </c>
      <c r="BI219">
        <v>499678</v>
      </c>
      <c r="BJ219">
        <v>2058</v>
      </c>
      <c r="BK219">
        <v>856</v>
      </c>
      <c r="BL219">
        <v>1202</v>
      </c>
      <c r="BM219">
        <v>28</v>
      </c>
      <c r="BN219">
        <v>196</v>
      </c>
      <c r="BO219">
        <v>119</v>
      </c>
      <c r="BP219">
        <v>85</v>
      </c>
      <c r="BQ219">
        <v>0</v>
      </c>
      <c r="BR219">
        <v>15</v>
      </c>
      <c r="BS219">
        <v>33</v>
      </c>
      <c r="BT219">
        <v>111</v>
      </c>
      <c r="BU219">
        <v>145</v>
      </c>
      <c r="BV219">
        <v>475</v>
      </c>
      <c r="BW219">
        <v>223</v>
      </c>
      <c r="BX219">
        <v>95</v>
      </c>
      <c r="BY219">
        <v>162</v>
      </c>
      <c r="BZ219">
        <v>95</v>
      </c>
      <c r="CA219">
        <v>127</v>
      </c>
      <c r="CB219">
        <v>80</v>
      </c>
      <c r="CC219">
        <v>7</v>
      </c>
      <c r="CD219">
        <v>44</v>
      </c>
      <c r="CE219">
        <v>4</v>
      </c>
      <c r="CF219">
        <v>4</v>
      </c>
      <c r="CG219">
        <v>22</v>
      </c>
      <c r="CH219">
        <v>7</v>
      </c>
      <c r="CI219">
        <v>9</v>
      </c>
      <c r="CJ219">
        <v>0</v>
      </c>
      <c r="CK219">
        <v>400</v>
      </c>
      <c r="CL219">
        <v>46</v>
      </c>
      <c r="CM219">
        <v>1372</v>
      </c>
      <c r="CN219">
        <v>602</v>
      </c>
      <c r="CO219">
        <v>0</v>
      </c>
      <c r="CP219">
        <v>23</v>
      </c>
      <c r="CQ219">
        <v>0</v>
      </c>
      <c r="CR219">
        <v>61</v>
      </c>
      <c r="CS219">
        <v>0</v>
      </c>
      <c r="CT219">
        <v>120</v>
      </c>
      <c r="CU219">
        <v>1354</v>
      </c>
      <c r="CV219">
        <v>299</v>
      </c>
      <c r="CW219">
        <v>220</v>
      </c>
      <c r="CX219">
        <v>16</v>
      </c>
      <c r="CY219">
        <v>81</v>
      </c>
      <c r="CZ219">
        <v>143</v>
      </c>
      <c r="DA219">
        <v>75</v>
      </c>
      <c r="DB219">
        <v>295</v>
      </c>
      <c r="DC219">
        <v>68</v>
      </c>
      <c r="DD219">
        <v>96</v>
      </c>
      <c r="DE219">
        <v>61</v>
      </c>
      <c r="DF219">
        <v>12217</v>
      </c>
      <c r="DG219">
        <v>1.73</v>
      </c>
      <c r="DH219">
        <v>556</v>
      </c>
      <c r="DI219">
        <v>1290</v>
      </c>
      <c r="DJ219">
        <v>1191</v>
      </c>
      <c r="DK219">
        <v>99</v>
      </c>
      <c r="DL219">
        <v>102</v>
      </c>
      <c r="DM219">
        <f t="shared" si="33"/>
        <v>0</v>
      </c>
      <c r="DN219">
        <f t="shared" si="34"/>
        <v>0</v>
      </c>
      <c r="DO219">
        <f t="shared" si="35"/>
        <v>0</v>
      </c>
      <c r="DP219">
        <f t="shared" si="36"/>
        <v>0</v>
      </c>
      <c r="DQ219">
        <f t="shared" si="37"/>
        <v>1</v>
      </c>
      <c r="DR219">
        <f t="shared" si="38"/>
        <v>0</v>
      </c>
      <c r="DS219">
        <f t="shared" si="39"/>
        <v>0</v>
      </c>
      <c r="DT219">
        <f t="shared" si="40"/>
        <v>0</v>
      </c>
      <c r="DU219">
        <f t="shared" si="41"/>
        <v>0</v>
      </c>
      <c r="DV219">
        <f t="shared" si="42"/>
        <v>0</v>
      </c>
      <c r="DW219">
        <f t="shared" si="43"/>
        <v>0</v>
      </c>
    </row>
    <row r="220" spans="1:127" x14ac:dyDescent="0.25">
      <c r="A220">
        <v>20118081784</v>
      </c>
      <c r="B220">
        <v>6293</v>
      </c>
      <c r="C220" t="s">
        <v>107</v>
      </c>
      <c r="D220">
        <v>15.6199999999999</v>
      </c>
      <c r="E220">
        <v>20110506</v>
      </c>
      <c r="F220" t="s">
        <v>108</v>
      </c>
      <c r="G220" t="s">
        <v>147</v>
      </c>
      <c r="H220">
        <v>0</v>
      </c>
      <c r="I220" t="s">
        <v>125</v>
      </c>
      <c r="J220">
        <v>19</v>
      </c>
      <c r="K220" t="s">
        <v>118</v>
      </c>
      <c r="L220" t="s">
        <v>42</v>
      </c>
      <c r="M220" t="s">
        <v>11</v>
      </c>
      <c r="N220" t="s">
        <v>43</v>
      </c>
      <c r="O220" t="s">
        <v>121</v>
      </c>
      <c r="P220" t="s">
        <v>104</v>
      </c>
      <c r="Q220" t="s">
        <v>46</v>
      </c>
      <c r="R220" t="s">
        <v>87</v>
      </c>
      <c r="S220" t="s">
        <v>48</v>
      </c>
      <c r="T220" t="s">
        <v>1101</v>
      </c>
      <c r="U220" t="s">
        <v>129</v>
      </c>
      <c r="V220" t="s">
        <v>76</v>
      </c>
      <c r="W220" t="s">
        <v>77</v>
      </c>
      <c r="X220">
        <v>24</v>
      </c>
      <c r="Y220" t="s">
        <v>52</v>
      </c>
      <c r="Z220" t="s">
        <v>85</v>
      </c>
      <c r="AA220" t="s">
        <v>54</v>
      </c>
      <c r="AB220" t="s">
        <v>11</v>
      </c>
      <c r="AC220" t="s">
        <v>116</v>
      </c>
      <c r="AD220" t="s">
        <v>56</v>
      </c>
      <c r="AE220" t="s">
        <v>119</v>
      </c>
      <c r="AF220" t="s">
        <v>98</v>
      </c>
      <c r="AG220" t="s">
        <v>59</v>
      </c>
      <c r="AH220">
        <v>18</v>
      </c>
      <c r="AI220" t="s">
        <v>52</v>
      </c>
      <c r="AJ220" t="s">
        <v>51</v>
      </c>
      <c r="AK220" t="s">
        <v>50</v>
      </c>
      <c r="AL220" t="s">
        <v>54</v>
      </c>
      <c r="AM220" t="s">
        <v>11</v>
      </c>
      <c r="AN220" t="s">
        <v>61</v>
      </c>
      <c r="AO220" t="s">
        <v>62</v>
      </c>
      <c r="AP220" t="s">
        <v>1102</v>
      </c>
      <c r="AQ220" t="s">
        <v>63</v>
      </c>
      <c r="AR220">
        <v>0</v>
      </c>
      <c r="AS220">
        <v>0</v>
      </c>
      <c r="AT220">
        <v>2</v>
      </c>
      <c r="AU220">
        <v>0</v>
      </c>
      <c r="AV220" t="s">
        <v>11</v>
      </c>
      <c r="AW220">
        <v>12</v>
      </c>
      <c r="AX220" t="s">
        <v>64</v>
      </c>
      <c r="AY220">
        <v>1</v>
      </c>
      <c r="AZ220" t="s">
        <v>90</v>
      </c>
      <c r="BA220">
        <v>41.501379</v>
      </c>
      <c r="BB220">
        <v>-81.690270999999896</v>
      </c>
      <c r="BC220">
        <v>2011</v>
      </c>
      <c r="BD220">
        <v>5</v>
      </c>
      <c r="BE220">
        <v>465</v>
      </c>
      <c r="BF220">
        <v>162</v>
      </c>
      <c r="BG220">
        <v>390351077011</v>
      </c>
      <c r="BH220">
        <v>2142</v>
      </c>
      <c r="BI220">
        <v>1770609</v>
      </c>
      <c r="BJ220">
        <v>1377</v>
      </c>
      <c r="BK220">
        <v>688</v>
      </c>
      <c r="BL220">
        <v>689</v>
      </c>
      <c r="BM220">
        <v>31.1999999999999</v>
      </c>
      <c r="BN220">
        <v>19</v>
      </c>
      <c r="BO220">
        <v>0</v>
      </c>
      <c r="BP220">
        <v>0</v>
      </c>
      <c r="BQ220">
        <v>0</v>
      </c>
      <c r="BR220">
        <v>35</v>
      </c>
      <c r="BS220">
        <v>50</v>
      </c>
      <c r="BT220">
        <v>14</v>
      </c>
      <c r="BU220">
        <v>173</v>
      </c>
      <c r="BV220">
        <v>326</v>
      </c>
      <c r="BW220">
        <v>228</v>
      </c>
      <c r="BX220">
        <v>82</v>
      </c>
      <c r="BY220">
        <v>93</v>
      </c>
      <c r="BZ220">
        <v>60</v>
      </c>
      <c r="CA220">
        <v>93</v>
      </c>
      <c r="CB220">
        <v>168</v>
      </c>
      <c r="CC220">
        <v>7</v>
      </c>
      <c r="CD220">
        <v>19</v>
      </c>
      <c r="CE220">
        <v>10</v>
      </c>
      <c r="CF220">
        <v>0</v>
      </c>
      <c r="CG220">
        <v>0</v>
      </c>
      <c r="CH220">
        <v>0</v>
      </c>
      <c r="CI220">
        <v>0</v>
      </c>
      <c r="CJ220">
        <v>0</v>
      </c>
      <c r="CK220">
        <v>19</v>
      </c>
      <c r="CL220">
        <v>10</v>
      </c>
      <c r="CM220">
        <v>358</v>
      </c>
      <c r="CN220">
        <v>871</v>
      </c>
      <c r="CO220">
        <v>30</v>
      </c>
      <c r="CP220">
        <v>62</v>
      </c>
      <c r="CQ220">
        <v>0</v>
      </c>
      <c r="CR220">
        <v>19</v>
      </c>
      <c r="CS220">
        <v>37</v>
      </c>
      <c r="CT220">
        <v>22</v>
      </c>
      <c r="CU220">
        <v>1086</v>
      </c>
      <c r="CV220">
        <v>130</v>
      </c>
      <c r="CW220">
        <v>154</v>
      </c>
      <c r="CX220">
        <v>40</v>
      </c>
      <c r="CY220">
        <v>40</v>
      </c>
      <c r="CZ220">
        <v>101</v>
      </c>
      <c r="DA220">
        <v>0</v>
      </c>
      <c r="DB220">
        <v>310</v>
      </c>
      <c r="DC220">
        <v>152</v>
      </c>
      <c r="DD220">
        <v>140</v>
      </c>
      <c r="DE220">
        <v>19</v>
      </c>
      <c r="DF220">
        <v>36786</v>
      </c>
      <c r="DG220">
        <v>1.54</v>
      </c>
      <c r="DH220">
        <v>353</v>
      </c>
      <c r="DI220">
        <v>990</v>
      </c>
      <c r="DJ220">
        <v>896</v>
      </c>
      <c r="DK220">
        <v>94</v>
      </c>
      <c r="DL220">
        <v>55</v>
      </c>
      <c r="DM220">
        <f t="shared" si="33"/>
        <v>1</v>
      </c>
      <c r="DN220">
        <f t="shared" si="34"/>
        <v>0</v>
      </c>
      <c r="DO220">
        <f t="shared" si="35"/>
        <v>0</v>
      </c>
      <c r="DP220">
        <f t="shared" si="36"/>
        <v>0</v>
      </c>
      <c r="DQ220">
        <f t="shared" si="37"/>
        <v>0</v>
      </c>
      <c r="DR220">
        <f t="shared" si="38"/>
        <v>0</v>
      </c>
      <c r="DS220">
        <f t="shared" si="39"/>
        <v>0</v>
      </c>
      <c r="DT220">
        <f t="shared" si="40"/>
        <v>0</v>
      </c>
      <c r="DU220">
        <f t="shared" si="41"/>
        <v>0</v>
      </c>
      <c r="DV220">
        <f t="shared" si="42"/>
        <v>0</v>
      </c>
      <c r="DW220">
        <f t="shared" si="43"/>
        <v>0</v>
      </c>
    </row>
    <row r="221" spans="1:127" x14ac:dyDescent="0.25">
      <c r="A221">
        <v>20154020405</v>
      </c>
      <c r="B221">
        <v>9092</v>
      </c>
      <c r="C221" t="s">
        <v>99</v>
      </c>
      <c r="D221">
        <v>15.74</v>
      </c>
      <c r="E221">
        <v>20150709</v>
      </c>
      <c r="F221" t="s">
        <v>100</v>
      </c>
      <c r="G221" t="s">
        <v>1103</v>
      </c>
      <c r="H221">
        <v>0</v>
      </c>
      <c r="I221" t="s">
        <v>67</v>
      </c>
      <c r="J221">
        <v>14</v>
      </c>
      <c r="K221" t="s">
        <v>41</v>
      </c>
      <c r="L221" t="s">
        <v>42</v>
      </c>
      <c r="M221" t="s">
        <v>11</v>
      </c>
      <c r="N221" t="s">
        <v>43</v>
      </c>
      <c r="O221" t="s">
        <v>44</v>
      </c>
      <c r="P221" t="s">
        <v>1104</v>
      </c>
      <c r="Q221" t="s">
        <v>72</v>
      </c>
      <c r="R221" t="s">
        <v>299</v>
      </c>
      <c r="S221" t="s">
        <v>158</v>
      </c>
      <c r="T221" t="s">
        <v>1105</v>
      </c>
      <c r="U221" t="s">
        <v>150</v>
      </c>
      <c r="V221" t="s">
        <v>77</v>
      </c>
      <c r="W221" t="s">
        <v>76</v>
      </c>
      <c r="X221">
        <v>54</v>
      </c>
      <c r="Y221" t="s">
        <v>60</v>
      </c>
      <c r="Z221" t="s">
        <v>74</v>
      </c>
      <c r="AA221" t="s">
        <v>54</v>
      </c>
      <c r="AB221" t="s">
        <v>11</v>
      </c>
      <c r="AC221" t="s">
        <v>86</v>
      </c>
      <c r="AD221" t="s">
        <v>232</v>
      </c>
      <c r="AE221" t="s">
        <v>57</v>
      </c>
      <c r="AF221" t="s">
        <v>98</v>
      </c>
      <c r="AG221" t="s">
        <v>59</v>
      </c>
      <c r="AH221">
        <v>40</v>
      </c>
      <c r="AI221" t="s">
        <v>52</v>
      </c>
      <c r="AJ221" t="s">
        <v>51</v>
      </c>
      <c r="AK221" t="s">
        <v>50</v>
      </c>
      <c r="AL221" t="s">
        <v>54</v>
      </c>
      <c r="AM221" t="s">
        <v>11</v>
      </c>
      <c r="AN221" t="s">
        <v>61</v>
      </c>
      <c r="AO221" t="s">
        <v>62</v>
      </c>
      <c r="AP221" t="s">
        <v>1106</v>
      </c>
      <c r="AQ221" t="s">
        <v>63</v>
      </c>
      <c r="AR221">
        <v>0</v>
      </c>
      <c r="AS221">
        <v>0</v>
      </c>
      <c r="AT221">
        <v>1</v>
      </c>
      <c r="AU221">
        <v>0</v>
      </c>
      <c r="AV221" t="s">
        <v>228</v>
      </c>
      <c r="AW221">
        <v>12</v>
      </c>
      <c r="AX221" t="s">
        <v>64</v>
      </c>
      <c r="AY221">
        <v>1</v>
      </c>
      <c r="AZ221" t="s">
        <v>1</v>
      </c>
      <c r="BA221">
        <v>41.461202</v>
      </c>
      <c r="BB221">
        <v>-81.700602000000003</v>
      </c>
      <c r="BC221">
        <v>2015</v>
      </c>
      <c r="BD221">
        <v>7</v>
      </c>
      <c r="BE221">
        <v>659</v>
      </c>
      <c r="BF221">
        <v>125</v>
      </c>
      <c r="BG221">
        <v>390351049003</v>
      </c>
      <c r="BH221">
        <v>864</v>
      </c>
      <c r="BI221">
        <v>177361</v>
      </c>
      <c r="BJ221">
        <v>469</v>
      </c>
      <c r="BK221">
        <v>230</v>
      </c>
      <c r="BL221">
        <v>239</v>
      </c>
      <c r="BM221">
        <v>31.3</v>
      </c>
      <c r="BN221">
        <v>48</v>
      </c>
      <c r="BO221">
        <v>2</v>
      </c>
      <c r="BP221">
        <v>12</v>
      </c>
      <c r="BQ221">
        <v>17</v>
      </c>
      <c r="BR221">
        <v>28</v>
      </c>
      <c r="BS221">
        <v>22</v>
      </c>
      <c r="BT221">
        <v>19</v>
      </c>
      <c r="BU221">
        <v>8</v>
      </c>
      <c r="BV221">
        <v>74</v>
      </c>
      <c r="BW221">
        <v>17</v>
      </c>
      <c r="BX221">
        <v>0</v>
      </c>
      <c r="BY221">
        <v>22</v>
      </c>
      <c r="BZ221">
        <v>12</v>
      </c>
      <c r="CA221">
        <v>39</v>
      </c>
      <c r="CB221">
        <v>94</v>
      </c>
      <c r="CC221">
        <v>5</v>
      </c>
      <c r="CD221">
        <v>0</v>
      </c>
      <c r="CE221">
        <v>0</v>
      </c>
      <c r="CF221">
        <v>26</v>
      </c>
      <c r="CG221">
        <v>15</v>
      </c>
      <c r="CH221">
        <v>0</v>
      </c>
      <c r="CI221">
        <v>0</v>
      </c>
      <c r="CJ221">
        <v>9</v>
      </c>
      <c r="CK221">
        <v>79</v>
      </c>
      <c r="CL221">
        <v>50</v>
      </c>
      <c r="CM221">
        <v>7</v>
      </c>
      <c r="CN221">
        <v>328</v>
      </c>
      <c r="CO221">
        <v>0</v>
      </c>
      <c r="CP221">
        <v>36</v>
      </c>
      <c r="CQ221">
        <v>0</v>
      </c>
      <c r="CR221">
        <v>36</v>
      </c>
      <c r="CS221">
        <v>62</v>
      </c>
      <c r="CT221">
        <v>197</v>
      </c>
      <c r="CU221">
        <v>313</v>
      </c>
      <c r="CV221">
        <v>78</v>
      </c>
      <c r="CW221">
        <v>86</v>
      </c>
      <c r="CX221">
        <v>0</v>
      </c>
      <c r="CY221">
        <v>11</v>
      </c>
      <c r="CZ221">
        <v>44</v>
      </c>
      <c r="DA221">
        <v>20</v>
      </c>
      <c r="DB221">
        <v>50</v>
      </c>
      <c r="DC221">
        <v>24</v>
      </c>
      <c r="DD221">
        <v>0</v>
      </c>
      <c r="DE221">
        <v>0</v>
      </c>
      <c r="DF221">
        <v>29722</v>
      </c>
      <c r="DG221">
        <v>2.58</v>
      </c>
      <c r="DH221">
        <v>15</v>
      </c>
      <c r="DI221">
        <v>339</v>
      </c>
      <c r="DJ221">
        <v>182</v>
      </c>
      <c r="DK221">
        <v>157</v>
      </c>
      <c r="DL221">
        <v>132</v>
      </c>
      <c r="DM221">
        <f t="shared" si="33"/>
        <v>0</v>
      </c>
      <c r="DN221">
        <f t="shared" si="34"/>
        <v>0</v>
      </c>
      <c r="DO221">
        <f t="shared" si="35"/>
        <v>0</v>
      </c>
      <c r="DP221">
        <f t="shared" si="36"/>
        <v>0</v>
      </c>
      <c r="DQ221">
        <f t="shared" si="37"/>
        <v>1</v>
      </c>
      <c r="DR221">
        <f t="shared" si="38"/>
        <v>0</v>
      </c>
      <c r="DS221">
        <f t="shared" si="39"/>
        <v>0</v>
      </c>
      <c r="DT221">
        <f t="shared" si="40"/>
        <v>0</v>
      </c>
      <c r="DU221">
        <f t="shared" si="41"/>
        <v>0</v>
      </c>
      <c r="DV221">
        <f t="shared" si="42"/>
        <v>0</v>
      </c>
      <c r="DW221">
        <f t="shared" si="43"/>
        <v>0</v>
      </c>
    </row>
    <row r="222" spans="1:127" x14ac:dyDescent="0.25">
      <c r="A222">
        <v>20154020748</v>
      </c>
      <c r="B222">
        <v>8492</v>
      </c>
      <c r="C222" t="s">
        <v>154</v>
      </c>
      <c r="D222">
        <v>2.3199999999999998</v>
      </c>
      <c r="E222">
        <v>20150626</v>
      </c>
      <c r="F222" t="s">
        <v>155</v>
      </c>
      <c r="G222">
        <v>2903</v>
      </c>
      <c r="H222">
        <v>0</v>
      </c>
      <c r="I222" t="s">
        <v>125</v>
      </c>
      <c r="J222">
        <v>12</v>
      </c>
      <c r="K222" t="s">
        <v>41</v>
      </c>
      <c r="L222" t="s">
        <v>42</v>
      </c>
      <c r="M222" t="s">
        <v>11</v>
      </c>
      <c r="N222" t="s">
        <v>43</v>
      </c>
      <c r="O222" t="s">
        <v>71</v>
      </c>
      <c r="P222" t="s">
        <v>45</v>
      </c>
      <c r="Q222" t="s">
        <v>94</v>
      </c>
      <c r="R222" t="s">
        <v>195</v>
      </c>
      <c r="S222" t="s">
        <v>98</v>
      </c>
      <c r="T222" t="s">
        <v>1107</v>
      </c>
      <c r="U222" t="s">
        <v>59</v>
      </c>
      <c r="V222" t="s">
        <v>77</v>
      </c>
      <c r="W222" t="s">
        <v>76</v>
      </c>
      <c r="X222">
        <v>46</v>
      </c>
      <c r="Y222" t="s">
        <v>60</v>
      </c>
      <c r="Z222" t="s">
        <v>74</v>
      </c>
      <c r="AA222" t="s">
        <v>54</v>
      </c>
      <c r="AB222" t="s">
        <v>11</v>
      </c>
      <c r="AC222" t="s">
        <v>86</v>
      </c>
      <c r="AD222" t="s">
        <v>111</v>
      </c>
      <c r="AE222" t="s">
        <v>54</v>
      </c>
      <c r="AF222" t="s">
        <v>48</v>
      </c>
      <c r="AG222" t="s">
        <v>49</v>
      </c>
      <c r="AH222">
        <v>67</v>
      </c>
      <c r="AI222" t="s">
        <v>60</v>
      </c>
      <c r="AJ222" t="s">
        <v>76</v>
      </c>
      <c r="AK222" t="s">
        <v>77</v>
      </c>
      <c r="AL222" t="s">
        <v>54</v>
      </c>
      <c r="AM222" t="s">
        <v>11</v>
      </c>
      <c r="AN222" t="s">
        <v>61</v>
      </c>
      <c r="AO222" t="s">
        <v>62</v>
      </c>
      <c r="AP222" t="s">
        <v>1108</v>
      </c>
      <c r="AQ222" t="s">
        <v>63</v>
      </c>
      <c r="AR222">
        <v>0</v>
      </c>
      <c r="AS222">
        <v>0</v>
      </c>
      <c r="AT222">
        <v>0</v>
      </c>
      <c r="AU222">
        <v>1</v>
      </c>
      <c r="AV222" t="s">
        <v>11</v>
      </c>
      <c r="AW222">
        <v>12</v>
      </c>
      <c r="AX222" t="s">
        <v>64</v>
      </c>
      <c r="AY222">
        <v>1</v>
      </c>
      <c r="AZ222" t="s">
        <v>1</v>
      </c>
      <c r="BA222">
        <v>41.469892000000002</v>
      </c>
      <c r="BB222">
        <v>-81.701691999999895</v>
      </c>
      <c r="BC222">
        <v>2015</v>
      </c>
      <c r="BD222">
        <v>6</v>
      </c>
      <c r="BE222">
        <v>686</v>
      </c>
      <c r="BF222">
        <v>1137</v>
      </c>
      <c r="BG222">
        <v>390351046001</v>
      </c>
      <c r="BH222">
        <v>1927</v>
      </c>
      <c r="BI222">
        <v>227917</v>
      </c>
      <c r="BJ222">
        <v>660</v>
      </c>
      <c r="BK222">
        <v>294</v>
      </c>
      <c r="BL222">
        <v>366</v>
      </c>
      <c r="BM222">
        <v>25.3</v>
      </c>
      <c r="BN222">
        <v>121</v>
      </c>
      <c r="BO222">
        <v>117</v>
      </c>
      <c r="BP222">
        <v>40</v>
      </c>
      <c r="BQ222">
        <v>0</v>
      </c>
      <c r="BR222">
        <v>9</v>
      </c>
      <c r="BS222">
        <v>7</v>
      </c>
      <c r="BT222">
        <v>0</v>
      </c>
      <c r="BU222">
        <v>30</v>
      </c>
      <c r="BV222">
        <v>49</v>
      </c>
      <c r="BW222">
        <v>21</v>
      </c>
      <c r="BX222">
        <v>12</v>
      </c>
      <c r="BY222">
        <v>39</v>
      </c>
      <c r="BZ222">
        <v>19</v>
      </c>
      <c r="CA222">
        <v>69</v>
      </c>
      <c r="CB222">
        <v>50</v>
      </c>
      <c r="CC222">
        <v>0</v>
      </c>
      <c r="CD222">
        <v>19</v>
      </c>
      <c r="CE222">
        <v>16</v>
      </c>
      <c r="CF222">
        <v>11</v>
      </c>
      <c r="CG222">
        <v>4</v>
      </c>
      <c r="CH222">
        <v>5</v>
      </c>
      <c r="CI222">
        <v>13</v>
      </c>
      <c r="CJ222">
        <v>9</v>
      </c>
      <c r="CK222">
        <v>278</v>
      </c>
      <c r="CL222">
        <v>58</v>
      </c>
      <c r="CM222">
        <v>313</v>
      </c>
      <c r="CN222">
        <v>329</v>
      </c>
      <c r="CO222">
        <v>0</v>
      </c>
      <c r="CP222">
        <v>0</v>
      </c>
      <c r="CQ222">
        <v>0</v>
      </c>
      <c r="CR222">
        <v>15</v>
      </c>
      <c r="CS222">
        <v>3</v>
      </c>
      <c r="CT222">
        <v>157</v>
      </c>
      <c r="CU222">
        <v>336</v>
      </c>
      <c r="CV222">
        <v>74</v>
      </c>
      <c r="CW222">
        <v>80</v>
      </c>
      <c r="CX222">
        <v>30</v>
      </c>
      <c r="CY222">
        <v>30</v>
      </c>
      <c r="CZ222">
        <v>55</v>
      </c>
      <c r="DA222">
        <v>42</v>
      </c>
      <c r="DB222">
        <v>25</v>
      </c>
      <c r="DC222">
        <v>0</v>
      </c>
      <c r="DD222">
        <v>0</v>
      </c>
      <c r="DE222">
        <v>0</v>
      </c>
      <c r="DF222">
        <v>30556</v>
      </c>
      <c r="DG222">
        <v>3.84</v>
      </c>
      <c r="DH222">
        <v>52</v>
      </c>
      <c r="DI222">
        <v>257</v>
      </c>
      <c r="DJ222">
        <v>172</v>
      </c>
      <c r="DK222">
        <v>85</v>
      </c>
      <c r="DL222">
        <v>67</v>
      </c>
      <c r="DM222">
        <f t="shared" si="33"/>
        <v>0</v>
      </c>
      <c r="DN222">
        <f t="shared" si="34"/>
        <v>0</v>
      </c>
      <c r="DO222">
        <f t="shared" si="35"/>
        <v>0</v>
      </c>
      <c r="DP222">
        <f t="shared" si="36"/>
        <v>0</v>
      </c>
      <c r="DQ222">
        <f t="shared" si="37"/>
        <v>1</v>
      </c>
      <c r="DR222">
        <f t="shared" si="38"/>
        <v>0</v>
      </c>
      <c r="DS222">
        <f t="shared" si="39"/>
        <v>0</v>
      </c>
      <c r="DT222">
        <f t="shared" si="40"/>
        <v>0</v>
      </c>
      <c r="DU222">
        <f t="shared" si="41"/>
        <v>0</v>
      </c>
      <c r="DV222">
        <f t="shared" si="42"/>
        <v>0</v>
      </c>
      <c r="DW222">
        <f t="shared" si="43"/>
        <v>0</v>
      </c>
    </row>
    <row r="223" spans="1:127" x14ac:dyDescent="0.25">
      <c r="A223">
        <v>20118032398</v>
      </c>
      <c r="B223">
        <v>2023</v>
      </c>
      <c r="C223" t="s">
        <v>65</v>
      </c>
      <c r="D223">
        <v>7.07</v>
      </c>
      <c r="E223">
        <v>20110214</v>
      </c>
      <c r="F223" t="s">
        <v>66</v>
      </c>
      <c r="G223" t="s">
        <v>313</v>
      </c>
      <c r="H223">
        <v>0</v>
      </c>
      <c r="I223" t="s">
        <v>40</v>
      </c>
      <c r="J223">
        <v>9</v>
      </c>
      <c r="K223" t="s">
        <v>41</v>
      </c>
      <c r="L223" t="s">
        <v>42</v>
      </c>
      <c r="M223" t="s">
        <v>11</v>
      </c>
      <c r="N223" t="s">
        <v>43</v>
      </c>
      <c r="O223" t="s">
        <v>44</v>
      </c>
      <c r="P223" t="s">
        <v>45</v>
      </c>
      <c r="Q223" t="s">
        <v>94</v>
      </c>
      <c r="R223" t="s">
        <v>87</v>
      </c>
      <c r="S223" t="s">
        <v>96</v>
      </c>
      <c r="T223" t="s">
        <v>1109</v>
      </c>
      <c r="U223" t="s">
        <v>89</v>
      </c>
      <c r="V223" t="s">
        <v>50</v>
      </c>
      <c r="W223" t="s">
        <v>76</v>
      </c>
      <c r="X223">
        <v>0</v>
      </c>
      <c r="Y223" t="s">
        <v>52</v>
      </c>
      <c r="Z223" t="s">
        <v>74</v>
      </c>
      <c r="AA223" t="s">
        <v>54</v>
      </c>
      <c r="AB223" t="s">
        <v>11</v>
      </c>
      <c r="AC223" t="s">
        <v>86</v>
      </c>
      <c r="AD223" t="s">
        <v>56</v>
      </c>
      <c r="AE223" t="s">
        <v>47</v>
      </c>
      <c r="AF223" t="s">
        <v>122</v>
      </c>
      <c r="AG223" t="s">
        <v>59</v>
      </c>
      <c r="AH223">
        <v>50</v>
      </c>
      <c r="AI223" t="s">
        <v>52</v>
      </c>
      <c r="AJ223" t="s">
        <v>50</v>
      </c>
      <c r="AK223" t="s">
        <v>51</v>
      </c>
      <c r="AL223" t="s">
        <v>54</v>
      </c>
      <c r="AM223" t="s">
        <v>11</v>
      </c>
      <c r="AN223" t="s">
        <v>61</v>
      </c>
      <c r="AO223" t="s">
        <v>62</v>
      </c>
      <c r="AP223" t="s">
        <v>1110</v>
      </c>
      <c r="AQ223" t="s">
        <v>63</v>
      </c>
      <c r="AR223">
        <v>0</v>
      </c>
      <c r="AS223">
        <v>0</v>
      </c>
      <c r="AT223">
        <v>1</v>
      </c>
      <c r="AU223">
        <v>0</v>
      </c>
      <c r="AV223" t="s">
        <v>11</v>
      </c>
      <c r="AW223">
        <v>12</v>
      </c>
      <c r="AX223" t="s">
        <v>64</v>
      </c>
      <c r="AY223">
        <v>1</v>
      </c>
      <c r="AZ223" t="s">
        <v>90</v>
      </c>
      <c r="BA223">
        <v>41.489798</v>
      </c>
      <c r="BB223">
        <v>-81.711156000000003</v>
      </c>
      <c r="BC223">
        <v>2011</v>
      </c>
      <c r="BD223">
        <v>2</v>
      </c>
      <c r="BE223">
        <v>717</v>
      </c>
      <c r="BF223">
        <v>101</v>
      </c>
      <c r="BG223">
        <v>390351036021</v>
      </c>
      <c r="BH223">
        <v>291</v>
      </c>
      <c r="BI223">
        <v>1366367</v>
      </c>
      <c r="BJ223">
        <v>1100</v>
      </c>
      <c r="BK223">
        <v>609</v>
      </c>
      <c r="BL223">
        <v>491</v>
      </c>
      <c r="BM223">
        <v>35.200000000000003</v>
      </c>
      <c r="BN223">
        <v>49</v>
      </c>
      <c r="BO223">
        <v>72</v>
      </c>
      <c r="BP223">
        <v>56</v>
      </c>
      <c r="BQ223">
        <v>9</v>
      </c>
      <c r="BR223">
        <v>34</v>
      </c>
      <c r="BS223">
        <v>8</v>
      </c>
      <c r="BT223">
        <v>32</v>
      </c>
      <c r="BU223">
        <v>32</v>
      </c>
      <c r="BV223">
        <v>151</v>
      </c>
      <c r="BW223">
        <v>99</v>
      </c>
      <c r="BX223">
        <v>88</v>
      </c>
      <c r="BY223">
        <v>67</v>
      </c>
      <c r="BZ223">
        <v>120</v>
      </c>
      <c r="CA223">
        <v>26</v>
      </c>
      <c r="CB223">
        <v>64</v>
      </c>
      <c r="CC223">
        <v>36</v>
      </c>
      <c r="CD223">
        <v>39</v>
      </c>
      <c r="CE223">
        <v>0</v>
      </c>
      <c r="CF223">
        <v>14</v>
      </c>
      <c r="CG223">
        <v>15</v>
      </c>
      <c r="CH223">
        <v>4</v>
      </c>
      <c r="CI223">
        <v>50</v>
      </c>
      <c r="CJ223">
        <v>35</v>
      </c>
      <c r="CK223">
        <v>186</v>
      </c>
      <c r="CL223">
        <v>118</v>
      </c>
      <c r="CM223">
        <v>134</v>
      </c>
      <c r="CN223">
        <v>807</v>
      </c>
      <c r="CO223">
        <v>0</v>
      </c>
      <c r="CP223">
        <v>70</v>
      </c>
      <c r="CQ223">
        <v>0</v>
      </c>
      <c r="CR223">
        <v>41</v>
      </c>
      <c r="CS223">
        <v>48</v>
      </c>
      <c r="CT223">
        <v>84</v>
      </c>
      <c r="CU223">
        <v>808</v>
      </c>
      <c r="CV223">
        <v>184</v>
      </c>
      <c r="CW223">
        <v>131</v>
      </c>
      <c r="CX223">
        <v>17</v>
      </c>
      <c r="CY223">
        <v>17</v>
      </c>
      <c r="CZ223">
        <v>104</v>
      </c>
      <c r="DA223">
        <v>29</v>
      </c>
      <c r="DB223">
        <v>128</v>
      </c>
      <c r="DC223">
        <v>92</v>
      </c>
      <c r="DD223">
        <v>80</v>
      </c>
      <c r="DE223">
        <v>26</v>
      </c>
      <c r="DF223">
        <v>49762</v>
      </c>
      <c r="DG223">
        <v>3.25</v>
      </c>
      <c r="DH223">
        <v>48</v>
      </c>
      <c r="DI223">
        <v>371</v>
      </c>
      <c r="DJ223">
        <v>338</v>
      </c>
      <c r="DK223">
        <v>33</v>
      </c>
      <c r="DL223">
        <v>96</v>
      </c>
      <c r="DM223">
        <f t="shared" si="33"/>
        <v>1</v>
      </c>
      <c r="DN223">
        <f t="shared" si="34"/>
        <v>0</v>
      </c>
      <c r="DO223">
        <f t="shared" si="35"/>
        <v>0</v>
      </c>
      <c r="DP223">
        <f t="shared" si="36"/>
        <v>0</v>
      </c>
      <c r="DQ223">
        <f t="shared" si="37"/>
        <v>0</v>
      </c>
      <c r="DR223">
        <f t="shared" si="38"/>
        <v>0</v>
      </c>
      <c r="DS223">
        <f t="shared" si="39"/>
        <v>0</v>
      </c>
      <c r="DT223">
        <f t="shared" si="40"/>
        <v>0</v>
      </c>
      <c r="DU223">
        <f t="shared" si="41"/>
        <v>0</v>
      </c>
      <c r="DV223">
        <f t="shared" si="42"/>
        <v>0</v>
      </c>
      <c r="DW223">
        <f t="shared" si="43"/>
        <v>0</v>
      </c>
    </row>
    <row r="224" spans="1:127" x14ac:dyDescent="0.25">
      <c r="A224">
        <v>20118032841</v>
      </c>
      <c r="B224">
        <v>2391</v>
      </c>
      <c r="C224" t="s">
        <v>107</v>
      </c>
      <c r="D224">
        <v>15.3</v>
      </c>
      <c r="E224">
        <v>20110222</v>
      </c>
      <c r="F224" t="s">
        <v>108</v>
      </c>
      <c r="G224" t="s">
        <v>182</v>
      </c>
      <c r="H224">
        <v>0</v>
      </c>
      <c r="I224" t="s">
        <v>115</v>
      </c>
      <c r="J224">
        <v>11</v>
      </c>
      <c r="K224" t="s">
        <v>41</v>
      </c>
      <c r="L224" t="s">
        <v>42</v>
      </c>
      <c r="M224" t="s">
        <v>11</v>
      </c>
      <c r="N224" t="s">
        <v>43</v>
      </c>
      <c r="O224" t="s">
        <v>71</v>
      </c>
      <c r="P224" t="s">
        <v>104</v>
      </c>
      <c r="Q224" t="s">
        <v>46</v>
      </c>
      <c r="R224" t="s">
        <v>47</v>
      </c>
      <c r="S224" t="s">
        <v>88</v>
      </c>
      <c r="T224" t="s">
        <v>1111</v>
      </c>
      <c r="U224" t="s">
        <v>89</v>
      </c>
      <c r="V224" t="s">
        <v>51</v>
      </c>
      <c r="W224" t="s">
        <v>50</v>
      </c>
      <c r="X224">
        <v>22</v>
      </c>
      <c r="Y224" t="s">
        <v>52</v>
      </c>
      <c r="Z224" t="s">
        <v>85</v>
      </c>
      <c r="AA224">
        <v>0</v>
      </c>
      <c r="AB224" t="s">
        <v>11</v>
      </c>
      <c r="AC224" t="s">
        <v>75</v>
      </c>
      <c r="AD224" t="s">
        <v>56</v>
      </c>
      <c r="AE224" t="s">
        <v>57</v>
      </c>
      <c r="AF224" t="s">
        <v>98</v>
      </c>
      <c r="AG224" t="s">
        <v>59</v>
      </c>
      <c r="AH224">
        <v>62</v>
      </c>
      <c r="AI224" t="s">
        <v>60</v>
      </c>
      <c r="AJ224" t="s">
        <v>51</v>
      </c>
      <c r="AK224" t="s">
        <v>50</v>
      </c>
      <c r="AL224" t="s">
        <v>54</v>
      </c>
      <c r="AM224" t="s">
        <v>11</v>
      </c>
      <c r="AN224" t="s">
        <v>61</v>
      </c>
      <c r="AO224" t="s">
        <v>62</v>
      </c>
      <c r="AP224" t="s">
        <v>1112</v>
      </c>
      <c r="AQ224" t="s">
        <v>63</v>
      </c>
      <c r="AR224">
        <v>0</v>
      </c>
      <c r="AS224">
        <v>0</v>
      </c>
      <c r="AT224">
        <v>0</v>
      </c>
      <c r="AU224">
        <v>1</v>
      </c>
      <c r="AV224" t="s">
        <v>11</v>
      </c>
      <c r="AW224">
        <v>12</v>
      </c>
      <c r="AX224" t="s">
        <v>64</v>
      </c>
      <c r="AY224">
        <v>1</v>
      </c>
      <c r="AZ224" t="s">
        <v>90</v>
      </c>
      <c r="BA224">
        <v>41.4987759999999</v>
      </c>
      <c r="BB224">
        <v>-81.695458000000002</v>
      </c>
      <c r="BC224">
        <v>2011</v>
      </c>
      <c r="BD224">
        <v>2</v>
      </c>
      <c r="BE224">
        <v>751</v>
      </c>
      <c r="BF224">
        <v>162</v>
      </c>
      <c r="BG224">
        <v>390351077011</v>
      </c>
      <c r="BH224">
        <v>2142</v>
      </c>
      <c r="BI224">
        <v>1770609</v>
      </c>
      <c r="BJ224">
        <v>1377</v>
      </c>
      <c r="BK224">
        <v>688</v>
      </c>
      <c r="BL224">
        <v>689</v>
      </c>
      <c r="BM224">
        <v>31.1999999999999</v>
      </c>
      <c r="BN224">
        <v>19</v>
      </c>
      <c r="BO224">
        <v>0</v>
      </c>
      <c r="BP224">
        <v>0</v>
      </c>
      <c r="BQ224">
        <v>0</v>
      </c>
      <c r="BR224">
        <v>35</v>
      </c>
      <c r="BS224">
        <v>50</v>
      </c>
      <c r="BT224">
        <v>14</v>
      </c>
      <c r="BU224">
        <v>173</v>
      </c>
      <c r="BV224">
        <v>326</v>
      </c>
      <c r="BW224">
        <v>228</v>
      </c>
      <c r="BX224">
        <v>82</v>
      </c>
      <c r="BY224">
        <v>93</v>
      </c>
      <c r="BZ224">
        <v>60</v>
      </c>
      <c r="CA224">
        <v>93</v>
      </c>
      <c r="CB224">
        <v>168</v>
      </c>
      <c r="CC224">
        <v>7</v>
      </c>
      <c r="CD224">
        <v>19</v>
      </c>
      <c r="CE224">
        <v>10</v>
      </c>
      <c r="CF224">
        <v>0</v>
      </c>
      <c r="CG224">
        <v>0</v>
      </c>
      <c r="CH224">
        <v>0</v>
      </c>
      <c r="CI224">
        <v>0</v>
      </c>
      <c r="CJ224">
        <v>0</v>
      </c>
      <c r="CK224">
        <v>19</v>
      </c>
      <c r="CL224">
        <v>10</v>
      </c>
      <c r="CM224">
        <v>358</v>
      </c>
      <c r="CN224">
        <v>871</v>
      </c>
      <c r="CO224">
        <v>30</v>
      </c>
      <c r="CP224">
        <v>62</v>
      </c>
      <c r="CQ224">
        <v>0</v>
      </c>
      <c r="CR224">
        <v>19</v>
      </c>
      <c r="CS224">
        <v>37</v>
      </c>
      <c r="CT224">
        <v>22</v>
      </c>
      <c r="CU224">
        <v>1086</v>
      </c>
      <c r="CV224">
        <v>130</v>
      </c>
      <c r="CW224">
        <v>154</v>
      </c>
      <c r="CX224">
        <v>40</v>
      </c>
      <c r="CY224">
        <v>40</v>
      </c>
      <c r="CZ224">
        <v>101</v>
      </c>
      <c r="DA224">
        <v>0</v>
      </c>
      <c r="DB224">
        <v>310</v>
      </c>
      <c r="DC224">
        <v>152</v>
      </c>
      <c r="DD224">
        <v>140</v>
      </c>
      <c r="DE224">
        <v>19</v>
      </c>
      <c r="DF224">
        <v>36786</v>
      </c>
      <c r="DG224">
        <v>1.54</v>
      </c>
      <c r="DH224">
        <v>353</v>
      </c>
      <c r="DI224">
        <v>990</v>
      </c>
      <c r="DJ224">
        <v>896</v>
      </c>
      <c r="DK224">
        <v>94</v>
      </c>
      <c r="DL224">
        <v>55</v>
      </c>
      <c r="DM224">
        <f t="shared" si="33"/>
        <v>1</v>
      </c>
      <c r="DN224">
        <f t="shared" si="34"/>
        <v>0</v>
      </c>
      <c r="DO224">
        <f t="shared" si="35"/>
        <v>0</v>
      </c>
      <c r="DP224">
        <f t="shared" si="36"/>
        <v>0</v>
      </c>
      <c r="DQ224">
        <f t="shared" si="37"/>
        <v>0</v>
      </c>
      <c r="DR224">
        <f t="shared" si="38"/>
        <v>0</v>
      </c>
      <c r="DS224">
        <f t="shared" si="39"/>
        <v>0</v>
      </c>
      <c r="DT224">
        <f t="shared" si="40"/>
        <v>0</v>
      </c>
      <c r="DU224">
        <f t="shared" si="41"/>
        <v>0</v>
      </c>
      <c r="DV224">
        <f t="shared" si="42"/>
        <v>0</v>
      </c>
      <c r="DW224">
        <f t="shared" si="43"/>
        <v>0</v>
      </c>
    </row>
    <row r="225" spans="1:127" x14ac:dyDescent="0.25">
      <c r="A225">
        <v>20118040317</v>
      </c>
      <c r="B225">
        <v>2468</v>
      </c>
      <c r="C225" t="s">
        <v>127</v>
      </c>
      <c r="D225">
        <v>14.22</v>
      </c>
      <c r="E225">
        <v>20110223</v>
      </c>
      <c r="F225" t="s">
        <v>128</v>
      </c>
      <c r="G225">
        <v>6304</v>
      </c>
      <c r="H225">
        <v>0</v>
      </c>
      <c r="I225" t="s">
        <v>82</v>
      </c>
      <c r="J225">
        <v>18</v>
      </c>
      <c r="K225" t="s">
        <v>68</v>
      </c>
      <c r="L225" t="s">
        <v>42</v>
      </c>
      <c r="M225" t="s">
        <v>11</v>
      </c>
      <c r="N225" t="s">
        <v>43</v>
      </c>
      <c r="O225" t="s">
        <v>71</v>
      </c>
      <c r="P225" t="s">
        <v>45</v>
      </c>
      <c r="Q225" t="s">
        <v>72</v>
      </c>
      <c r="R225" t="s">
        <v>119</v>
      </c>
      <c r="S225" t="s">
        <v>98</v>
      </c>
      <c r="T225" t="s">
        <v>1113</v>
      </c>
      <c r="U225" t="s">
        <v>59</v>
      </c>
      <c r="V225" t="s">
        <v>51</v>
      </c>
      <c r="W225" t="s">
        <v>50</v>
      </c>
      <c r="X225">
        <v>8</v>
      </c>
      <c r="Y225" t="s">
        <v>60</v>
      </c>
      <c r="Z225" t="s">
        <v>74</v>
      </c>
      <c r="AA225" t="s">
        <v>54</v>
      </c>
      <c r="AB225" t="s">
        <v>11</v>
      </c>
      <c r="AC225" t="s">
        <v>86</v>
      </c>
      <c r="AD225" t="s">
        <v>56</v>
      </c>
      <c r="AE225" t="s">
        <v>54</v>
      </c>
      <c r="AF225" t="s">
        <v>48</v>
      </c>
      <c r="AG225" t="s">
        <v>89</v>
      </c>
      <c r="AH225">
        <v>63</v>
      </c>
      <c r="AI225" t="s">
        <v>52</v>
      </c>
      <c r="AJ225" t="s">
        <v>76</v>
      </c>
      <c r="AK225" t="s">
        <v>77</v>
      </c>
      <c r="AL225" t="s">
        <v>54</v>
      </c>
      <c r="AM225" t="s">
        <v>11</v>
      </c>
      <c r="AN225" t="s">
        <v>61</v>
      </c>
      <c r="AO225" t="s">
        <v>62</v>
      </c>
      <c r="AP225" t="s">
        <v>1114</v>
      </c>
      <c r="AQ225" t="s">
        <v>63</v>
      </c>
      <c r="AR225">
        <v>0</v>
      </c>
      <c r="AS225">
        <v>0</v>
      </c>
      <c r="AT225">
        <v>1</v>
      </c>
      <c r="AU225">
        <v>0</v>
      </c>
      <c r="AV225" t="s">
        <v>11</v>
      </c>
      <c r="AW225">
        <v>12</v>
      </c>
      <c r="AX225" t="s">
        <v>64</v>
      </c>
      <c r="AY225">
        <v>1</v>
      </c>
      <c r="AZ225" t="s">
        <v>90</v>
      </c>
      <c r="BA225">
        <v>41.475017999999899</v>
      </c>
      <c r="BB225">
        <v>-81.728936000000004</v>
      </c>
      <c r="BC225">
        <v>2011</v>
      </c>
      <c r="BD225">
        <v>2</v>
      </c>
      <c r="BE225">
        <v>843</v>
      </c>
      <c r="BF225">
        <v>97</v>
      </c>
      <c r="BG225">
        <v>390351035001</v>
      </c>
      <c r="BH225">
        <v>302</v>
      </c>
      <c r="BI225">
        <v>674153</v>
      </c>
      <c r="BJ225">
        <v>1719</v>
      </c>
      <c r="BK225">
        <v>849</v>
      </c>
      <c r="BL225">
        <v>870</v>
      </c>
      <c r="BM225">
        <v>32</v>
      </c>
      <c r="BN225">
        <v>133</v>
      </c>
      <c r="BO225">
        <v>137</v>
      </c>
      <c r="BP225">
        <v>233</v>
      </c>
      <c r="BQ225">
        <v>42</v>
      </c>
      <c r="BR225">
        <v>9</v>
      </c>
      <c r="BS225">
        <v>37</v>
      </c>
      <c r="BT225">
        <v>13</v>
      </c>
      <c r="BU225">
        <v>49</v>
      </c>
      <c r="BV225">
        <v>116</v>
      </c>
      <c r="BW225">
        <v>265</v>
      </c>
      <c r="BX225">
        <v>113</v>
      </c>
      <c r="BY225">
        <v>63</v>
      </c>
      <c r="BZ225">
        <v>88</v>
      </c>
      <c r="CA225">
        <v>155</v>
      </c>
      <c r="CB225">
        <v>59</v>
      </c>
      <c r="CC225">
        <v>3</v>
      </c>
      <c r="CD225">
        <v>55</v>
      </c>
      <c r="CE225">
        <v>43</v>
      </c>
      <c r="CF225">
        <v>42</v>
      </c>
      <c r="CG225">
        <v>22</v>
      </c>
      <c r="CH225">
        <v>34</v>
      </c>
      <c r="CI225">
        <v>4</v>
      </c>
      <c r="CJ225">
        <v>4</v>
      </c>
      <c r="CK225">
        <v>545</v>
      </c>
      <c r="CL225">
        <v>149</v>
      </c>
      <c r="CM225">
        <v>319</v>
      </c>
      <c r="CN225">
        <v>1168</v>
      </c>
      <c r="CO225">
        <v>13</v>
      </c>
      <c r="CP225">
        <v>0</v>
      </c>
      <c r="CQ225">
        <v>0</v>
      </c>
      <c r="CR225">
        <v>204</v>
      </c>
      <c r="CS225">
        <v>15</v>
      </c>
      <c r="CT225">
        <v>686</v>
      </c>
      <c r="CU225">
        <v>1066</v>
      </c>
      <c r="CV225">
        <v>275</v>
      </c>
      <c r="CW225">
        <v>325</v>
      </c>
      <c r="CX225">
        <v>63</v>
      </c>
      <c r="CY225">
        <v>8</v>
      </c>
      <c r="CZ225">
        <v>164</v>
      </c>
      <c r="DA225">
        <v>37</v>
      </c>
      <c r="DB225">
        <v>137</v>
      </c>
      <c r="DC225">
        <v>39</v>
      </c>
      <c r="DD225">
        <v>0</v>
      </c>
      <c r="DE225">
        <v>18</v>
      </c>
      <c r="DF225">
        <v>27196</v>
      </c>
      <c r="DG225">
        <v>2.48</v>
      </c>
      <c r="DH225">
        <v>150</v>
      </c>
      <c r="DI225">
        <v>882</v>
      </c>
      <c r="DJ225">
        <v>693</v>
      </c>
      <c r="DK225">
        <v>189</v>
      </c>
      <c r="DL225">
        <v>284</v>
      </c>
      <c r="DM225">
        <f t="shared" si="33"/>
        <v>1</v>
      </c>
      <c r="DN225">
        <f t="shared" si="34"/>
        <v>0</v>
      </c>
      <c r="DO225">
        <f t="shared" si="35"/>
        <v>0</v>
      </c>
      <c r="DP225">
        <f t="shared" si="36"/>
        <v>0</v>
      </c>
      <c r="DQ225">
        <f t="shared" si="37"/>
        <v>0</v>
      </c>
      <c r="DR225">
        <f t="shared" si="38"/>
        <v>0</v>
      </c>
      <c r="DS225">
        <f t="shared" si="39"/>
        <v>0</v>
      </c>
      <c r="DT225">
        <f t="shared" si="40"/>
        <v>0</v>
      </c>
      <c r="DU225">
        <f t="shared" si="41"/>
        <v>0</v>
      </c>
      <c r="DV225">
        <f t="shared" si="42"/>
        <v>0</v>
      </c>
      <c r="DW225">
        <f t="shared" si="43"/>
        <v>0</v>
      </c>
    </row>
    <row r="226" spans="1:127" x14ac:dyDescent="0.25">
      <c r="A226">
        <v>20118050086</v>
      </c>
      <c r="B226">
        <v>3867</v>
      </c>
      <c r="C226" t="s">
        <v>127</v>
      </c>
      <c r="D226">
        <v>13.42</v>
      </c>
      <c r="E226">
        <v>20110327</v>
      </c>
      <c r="F226" t="s">
        <v>128</v>
      </c>
      <c r="G226" t="s">
        <v>430</v>
      </c>
      <c r="H226">
        <v>0</v>
      </c>
      <c r="I226" t="s">
        <v>161</v>
      </c>
      <c r="J226">
        <v>15</v>
      </c>
      <c r="K226" t="s">
        <v>41</v>
      </c>
      <c r="L226" t="s">
        <v>42</v>
      </c>
      <c r="M226" t="s">
        <v>11</v>
      </c>
      <c r="N226" t="s">
        <v>43</v>
      </c>
      <c r="O226" t="s">
        <v>71</v>
      </c>
      <c r="P226" t="s">
        <v>45</v>
      </c>
      <c r="Q226" t="s">
        <v>46</v>
      </c>
      <c r="R226" t="s">
        <v>54</v>
      </c>
      <c r="S226" t="s">
        <v>48</v>
      </c>
      <c r="T226" t="s">
        <v>1115</v>
      </c>
      <c r="U226" t="s">
        <v>89</v>
      </c>
      <c r="V226" t="s">
        <v>77</v>
      </c>
      <c r="W226" t="s">
        <v>76</v>
      </c>
      <c r="X226">
        <v>47</v>
      </c>
      <c r="Y226" t="s">
        <v>52</v>
      </c>
      <c r="Z226" t="s">
        <v>85</v>
      </c>
      <c r="AA226" t="s">
        <v>54</v>
      </c>
      <c r="AB226" t="s">
        <v>11</v>
      </c>
      <c r="AC226" t="s">
        <v>86</v>
      </c>
      <c r="AD226" t="s">
        <v>56</v>
      </c>
      <c r="AE226" t="s">
        <v>83</v>
      </c>
      <c r="AF226" t="s">
        <v>98</v>
      </c>
      <c r="AG226" t="s">
        <v>59</v>
      </c>
      <c r="AH226">
        <v>34</v>
      </c>
      <c r="AI226" t="s">
        <v>52</v>
      </c>
      <c r="AJ226" t="s">
        <v>51</v>
      </c>
      <c r="AK226" t="s">
        <v>50</v>
      </c>
      <c r="AL226" t="s">
        <v>54</v>
      </c>
      <c r="AM226" t="s">
        <v>11</v>
      </c>
      <c r="AN226" t="s">
        <v>61</v>
      </c>
      <c r="AO226" t="s">
        <v>62</v>
      </c>
      <c r="AP226" t="s">
        <v>1116</v>
      </c>
      <c r="AQ226" t="s">
        <v>63</v>
      </c>
      <c r="AR226">
        <v>0</v>
      </c>
      <c r="AS226">
        <v>0</v>
      </c>
      <c r="AT226">
        <v>1</v>
      </c>
      <c r="AU226">
        <v>0</v>
      </c>
      <c r="AV226" t="s">
        <v>11</v>
      </c>
      <c r="AW226">
        <v>12</v>
      </c>
      <c r="AX226" t="s">
        <v>64</v>
      </c>
      <c r="AY226">
        <v>1</v>
      </c>
      <c r="AZ226" t="s">
        <v>90</v>
      </c>
      <c r="BA226">
        <v>41.470574999999897</v>
      </c>
      <c r="BB226">
        <v>-81.743132000000003</v>
      </c>
      <c r="BC226">
        <v>2011</v>
      </c>
      <c r="BD226">
        <v>3</v>
      </c>
      <c r="BE226">
        <v>858</v>
      </c>
      <c r="BF226">
        <v>72</v>
      </c>
      <c r="BG226">
        <v>390351018002</v>
      </c>
      <c r="BH226">
        <v>1127</v>
      </c>
      <c r="BI226">
        <v>231015</v>
      </c>
      <c r="BJ226">
        <v>709</v>
      </c>
      <c r="BK226">
        <v>371</v>
      </c>
      <c r="BL226">
        <v>338</v>
      </c>
      <c r="BM226">
        <v>30.5</v>
      </c>
      <c r="BN226">
        <v>36</v>
      </c>
      <c r="BO226">
        <v>23</v>
      </c>
      <c r="BP226">
        <v>107</v>
      </c>
      <c r="BQ226">
        <v>21</v>
      </c>
      <c r="BR226">
        <v>9</v>
      </c>
      <c r="BS226">
        <v>18</v>
      </c>
      <c r="BT226">
        <v>52</v>
      </c>
      <c r="BU226">
        <v>40</v>
      </c>
      <c r="BV226">
        <v>29</v>
      </c>
      <c r="BW226">
        <v>107</v>
      </c>
      <c r="BX226">
        <v>42</v>
      </c>
      <c r="BY226">
        <v>28</v>
      </c>
      <c r="BZ226">
        <v>76</v>
      </c>
      <c r="CA226">
        <v>44</v>
      </c>
      <c r="CB226">
        <v>7</v>
      </c>
      <c r="CC226">
        <v>10</v>
      </c>
      <c r="CD226">
        <v>24</v>
      </c>
      <c r="CE226">
        <v>0</v>
      </c>
      <c r="CF226">
        <v>28</v>
      </c>
      <c r="CG226">
        <v>8</v>
      </c>
      <c r="CH226">
        <v>0</v>
      </c>
      <c r="CI226">
        <v>0</v>
      </c>
      <c r="CJ226">
        <v>0</v>
      </c>
      <c r="CK226">
        <v>187</v>
      </c>
      <c r="CL226">
        <v>36</v>
      </c>
      <c r="CM226">
        <v>224</v>
      </c>
      <c r="CN226">
        <v>460</v>
      </c>
      <c r="CO226">
        <v>0</v>
      </c>
      <c r="CP226">
        <v>0</v>
      </c>
      <c r="CQ226">
        <v>0</v>
      </c>
      <c r="CR226">
        <v>17</v>
      </c>
      <c r="CS226">
        <v>8</v>
      </c>
      <c r="CT226">
        <v>136</v>
      </c>
      <c r="CU226">
        <v>403</v>
      </c>
      <c r="CV226">
        <v>116</v>
      </c>
      <c r="CW226">
        <v>139</v>
      </c>
      <c r="CX226">
        <v>48</v>
      </c>
      <c r="CY226">
        <v>30</v>
      </c>
      <c r="CZ226">
        <v>18</v>
      </c>
      <c r="DA226">
        <v>19</v>
      </c>
      <c r="DB226">
        <v>33</v>
      </c>
      <c r="DC226">
        <v>0</v>
      </c>
      <c r="DD226">
        <v>0</v>
      </c>
      <c r="DE226">
        <v>0</v>
      </c>
      <c r="DF226">
        <v>26125</v>
      </c>
      <c r="DG226">
        <v>2.37</v>
      </c>
      <c r="DH226">
        <v>98</v>
      </c>
      <c r="DI226">
        <v>387</v>
      </c>
      <c r="DJ226">
        <v>299</v>
      </c>
      <c r="DK226">
        <v>88</v>
      </c>
      <c r="DL226">
        <v>76</v>
      </c>
      <c r="DM226">
        <f t="shared" si="33"/>
        <v>1</v>
      </c>
      <c r="DN226">
        <f t="shared" si="34"/>
        <v>0</v>
      </c>
      <c r="DO226">
        <f t="shared" si="35"/>
        <v>0</v>
      </c>
      <c r="DP226">
        <f t="shared" si="36"/>
        <v>0</v>
      </c>
      <c r="DQ226">
        <f t="shared" si="37"/>
        <v>0</v>
      </c>
      <c r="DR226">
        <f t="shared" si="38"/>
        <v>0</v>
      </c>
      <c r="DS226">
        <f t="shared" si="39"/>
        <v>0</v>
      </c>
      <c r="DT226">
        <f t="shared" si="40"/>
        <v>0</v>
      </c>
      <c r="DU226">
        <f t="shared" si="41"/>
        <v>0</v>
      </c>
      <c r="DV226">
        <f t="shared" si="42"/>
        <v>0</v>
      </c>
      <c r="DW226">
        <f t="shared" si="43"/>
        <v>0</v>
      </c>
    </row>
    <row r="227" spans="1:127" x14ac:dyDescent="0.25">
      <c r="A227">
        <v>20118052458</v>
      </c>
      <c r="B227">
        <v>3914</v>
      </c>
      <c r="C227" t="s">
        <v>154</v>
      </c>
      <c r="D227">
        <v>1.25</v>
      </c>
      <c r="E227">
        <v>20110314</v>
      </c>
      <c r="F227" t="s">
        <v>155</v>
      </c>
      <c r="G227">
        <v>5110</v>
      </c>
      <c r="H227">
        <v>0</v>
      </c>
      <c r="I227" t="s">
        <v>40</v>
      </c>
      <c r="J227">
        <v>10</v>
      </c>
      <c r="K227" t="s">
        <v>41</v>
      </c>
      <c r="L227" t="s">
        <v>42</v>
      </c>
      <c r="M227" t="s">
        <v>11</v>
      </c>
      <c r="N227" t="s">
        <v>70</v>
      </c>
      <c r="O227" t="s">
        <v>156</v>
      </c>
      <c r="P227" t="s">
        <v>157</v>
      </c>
      <c r="Q227" t="s">
        <v>72</v>
      </c>
      <c r="R227" t="s">
        <v>47</v>
      </c>
      <c r="S227" t="s">
        <v>158</v>
      </c>
      <c r="T227" t="s">
        <v>1117</v>
      </c>
      <c r="U227" t="s">
        <v>150</v>
      </c>
      <c r="V227" t="s">
        <v>47</v>
      </c>
      <c r="W227" t="s">
        <v>47</v>
      </c>
      <c r="X227" t="s">
        <v>11</v>
      </c>
      <c r="Y227" t="s">
        <v>11</v>
      </c>
      <c r="Z227" t="s">
        <v>74</v>
      </c>
      <c r="AA227">
        <v>0</v>
      </c>
      <c r="AB227" t="s">
        <v>11</v>
      </c>
      <c r="AC227" t="s">
        <v>86</v>
      </c>
      <c r="AD227" t="s">
        <v>97</v>
      </c>
      <c r="AE227" t="s">
        <v>47</v>
      </c>
      <c r="AF227" t="s">
        <v>47</v>
      </c>
      <c r="AG227" t="s">
        <v>59</v>
      </c>
      <c r="AH227">
        <v>44</v>
      </c>
      <c r="AI227" t="s">
        <v>60</v>
      </c>
      <c r="AJ227" t="s">
        <v>47</v>
      </c>
      <c r="AK227" t="s">
        <v>47</v>
      </c>
      <c r="AL227" t="s">
        <v>54</v>
      </c>
      <c r="AM227" t="s">
        <v>11</v>
      </c>
      <c r="AN227" t="s">
        <v>61</v>
      </c>
      <c r="AO227" t="s">
        <v>62</v>
      </c>
      <c r="AP227" t="s">
        <v>1118</v>
      </c>
      <c r="AQ227" t="s">
        <v>63</v>
      </c>
      <c r="AR227">
        <v>0</v>
      </c>
      <c r="AS227">
        <v>0</v>
      </c>
      <c r="AT227">
        <v>0</v>
      </c>
      <c r="AU227">
        <v>0</v>
      </c>
      <c r="AV227" t="s">
        <v>11</v>
      </c>
      <c r="AW227">
        <v>12</v>
      </c>
      <c r="AX227" t="s">
        <v>64</v>
      </c>
      <c r="AY227">
        <v>1</v>
      </c>
      <c r="AZ227" t="s">
        <v>90</v>
      </c>
      <c r="BA227">
        <v>41.469655000000003</v>
      </c>
      <c r="BB227">
        <v>-81.722324999999898</v>
      </c>
      <c r="BC227">
        <v>2011</v>
      </c>
      <c r="BD227">
        <v>3</v>
      </c>
      <c r="BE227">
        <v>949</v>
      </c>
      <c r="BF227">
        <v>86</v>
      </c>
      <c r="BG227">
        <v>390351027004</v>
      </c>
      <c r="BH227">
        <v>301</v>
      </c>
      <c r="BI227">
        <v>712348</v>
      </c>
      <c r="BJ227">
        <v>923</v>
      </c>
      <c r="BK227">
        <v>324</v>
      </c>
      <c r="BL227">
        <v>599</v>
      </c>
      <c r="BM227">
        <v>35.5</v>
      </c>
      <c r="BN227">
        <v>27</v>
      </c>
      <c r="BO227">
        <v>51</v>
      </c>
      <c r="BP227">
        <v>89</v>
      </c>
      <c r="BQ227">
        <v>59</v>
      </c>
      <c r="BR227">
        <v>61</v>
      </c>
      <c r="BS227">
        <v>0</v>
      </c>
      <c r="BT227">
        <v>0</v>
      </c>
      <c r="BU227">
        <v>53</v>
      </c>
      <c r="BV227">
        <v>38</v>
      </c>
      <c r="BW227">
        <v>69</v>
      </c>
      <c r="BX227">
        <v>63</v>
      </c>
      <c r="BY227">
        <v>132</v>
      </c>
      <c r="BZ227">
        <v>43</v>
      </c>
      <c r="CA227">
        <v>98</v>
      </c>
      <c r="CB227">
        <v>51</v>
      </c>
      <c r="CC227">
        <v>17</v>
      </c>
      <c r="CD227">
        <v>0</v>
      </c>
      <c r="CE227">
        <v>5</v>
      </c>
      <c r="CF227">
        <v>41</v>
      </c>
      <c r="CG227">
        <v>0</v>
      </c>
      <c r="CH227">
        <v>4</v>
      </c>
      <c r="CI227">
        <v>0</v>
      </c>
      <c r="CJ227">
        <v>22</v>
      </c>
      <c r="CK227">
        <v>226</v>
      </c>
      <c r="CL227">
        <v>72</v>
      </c>
      <c r="CM227">
        <v>98</v>
      </c>
      <c r="CN227">
        <v>737</v>
      </c>
      <c r="CO227">
        <v>0</v>
      </c>
      <c r="CP227">
        <v>15</v>
      </c>
      <c r="CQ227">
        <v>0</v>
      </c>
      <c r="CR227">
        <v>17</v>
      </c>
      <c r="CS227">
        <v>56</v>
      </c>
      <c r="CT227">
        <v>47</v>
      </c>
      <c r="CU227">
        <v>583</v>
      </c>
      <c r="CV227">
        <v>300</v>
      </c>
      <c r="CW227">
        <v>162</v>
      </c>
      <c r="CX227">
        <v>20</v>
      </c>
      <c r="CY227">
        <v>43</v>
      </c>
      <c r="CZ227">
        <v>27</v>
      </c>
      <c r="DA227">
        <v>0</v>
      </c>
      <c r="DB227">
        <v>31</v>
      </c>
      <c r="DC227">
        <v>0</v>
      </c>
      <c r="DD227">
        <v>0</v>
      </c>
      <c r="DE227">
        <v>0</v>
      </c>
      <c r="DF227">
        <v>20985</v>
      </c>
      <c r="DG227">
        <v>3.81</v>
      </c>
      <c r="DH227">
        <v>57</v>
      </c>
      <c r="DI227">
        <v>361</v>
      </c>
      <c r="DJ227">
        <v>242</v>
      </c>
      <c r="DK227">
        <v>119</v>
      </c>
      <c r="DL227">
        <v>79</v>
      </c>
      <c r="DM227">
        <f t="shared" si="33"/>
        <v>1</v>
      </c>
      <c r="DN227">
        <f t="shared" si="34"/>
        <v>0</v>
      </c>
      <c r="DO227">
        <f t="shared" si="35"/>
        <v>0</v>
      </c>
      <c r="DP227">
        <f t="shared" si="36"/>
        <v>0</v>
      </c>
      <c r="DQ227">
        <f t="shared" si="37"/>
        <v>0</v>
      </c>
      <c r="DR227">
        <f t="shared" si="38"/>
        <v>0</v>
      </c>
      <c r="DS227">
        <f t="shared" si="39"/>
        <v>0</v>
      </c>
      <c r="DT227">
        <f t="shared" si="40"/>
        <v>0</v>
      </c>
      <c r="DU227">
        <f t="shared" si="41"/>
        <v>0</v>
      </c>
      <c r="DV227">
        <f t="shared" si="42"/>
        <v>0</v>
      </c>
      <c r="DW227">
        <f t="shared" si="43"/>
        <v>0</v>
      </c>
    </row>
    <row r="228" spans="1:127" x14ac:dyDescent="0.25">
      <c r="A228">
        <v>20118059379</v>
      </c>
      <c r="B228">
        <v>4517</v>
      </c>
      <c r="C228" t="s">
        <v>219</v>
      </c>
      <c r="D228">
        <v>99.989999999999895</v>
      </c>
      <c r="E228">
        <v>20110414</v>
      </c>
      <c r="F228" t="s">
        <v>444</v>
      </c>
      <c r="G228">
        <v>3223</v>
      </c>
      <c r="H228">
        <v>0</v>
      </c>
      <c r="I228" t="s">
        <v>67</v>
      </c>
      <c r="J228">
        <v>20</v>
      </c>
      <c r="K228" t="s">
        <v>68</v>
      </c>
      <c r="L228" t="s">
        <v>42</v>
      </c>
      <c r="M228" t="s">
        <v>11</v>
      </c>
      <c r="N228" t="s">
        <v>43</v>
      </c>
      <c r="O228" t="s">
        <v>71</v>
      </c>
      <c r="P228" t="s">
        <v>45</v>
      </c>
      <c r="Q228" t="s">
        <v>72</v>
      </c>
      <c r="R228" t="s">
        <v>276</v>
      </c>
      <c r="S228" t="s">
        <v>98</v>
      </c>
      <c r="T228" t="s">
        <v>1119</v>
      </c>
      <c r="U228" t="s">
        <v>59</v>
      </c>
      <c r="V228" t="s">
        <v>77</v>
      </c>
      <c r="W228" t="s">
        <v>76</v>
      </c>
      <c r="X228">
        <v>18</v>
      </c>
      <c r="Y228" t="s">
        <v>52</v>
      </c>
      <c r="Z228" t="s">
        <v>132</v>
      </c>
      <c r="AA228" t="s">
        <v>54</v>
      </c>
      <c r="AB228" t="s">
        <v>11</v>
      </c>
      <c r="AC228" t="s">
        <v>75</v>
      </c>
      <c r="AD228" t="s">
        <v>97</v>
      </c>
      <c r="AE228" t="s">
        <v>54</v>
      </c>
      <c r="AF228" t="s">
        <v>48</v>
      </c>
      <c r="AG228" t="s">
        <v>89</v>
      </c>
      <c r="AH228">
        <v>56</v>
      </c>
      <c r="AI228" t="s">
        <v>52</v>
      </c>
      <c r="AJ228" t="s">
        <v>50</v>
      </c>
      <c r="AK228" t="s">
        <v>51</v>
      </c>
      <c r="AL228" t="s">
        <v>54</v>
      </c>
      <c r="AM228" t="s">
        <v>11</v>
      </c>
      <c r="AN228" t="s">
        <v>61</v>
      </c>
      <c r="AO228" t="s">
        <v>62</v>
      </c>
      <c r="AP228" t="s">
        <v>1120</v>
      </c>
      <c r="AQ228" t="s">
        <v>63</v>
      </c>
      <c r="AR228">
        <v>0</v>
      </c>
      <c r="AS228">
        <v>0</v>
      </c>
      <c r="AT228">
        <v>0</v>
      </c>
      <c r="AU228">
        <v>1</v>
      </c>
      <c r="AV228" t="s">
        <v>11</v>
      </c>
      <c r="AW228">
        <v>12</v>
      </c>
      <c r="AX228" t="s">
        <v>64</v>
      </c>
      <c r="AY228">
        <v>1</v>
      </c>
      <c r="AZ228" t="s">
        <v>90</v>
      </c>
      <c r="BA228">
        <v>41.466450000000002</v>
      </c>
      <c r="BB228">
        <v>-81.701331999999894</v>
      </c>
      <c r="BC228">
        <v>2011</v>
      </c>
      <c r="BD228">
        <v>4</v>
      </c>
      <c r="BE228">
        <v>1041</v>
      </c>
      <c r="BF228">
        <v>1137</v>
      </c>
      <c r="BG228">
        <v>390351046001</v>
      </c>
      <c r="BH228">
        <v>1927</v>
      </c>
      <c r="BI228">
        <v>227917</v>
      </c>
      <c r="BJ228">
        <v>660</v>
      </c>
      <c r="BK228">
        <v>294</v>
      </c>
      <c r="BL228">
        <v>366</v>
      </c>
      <c r="BM228">
        <v>25.3</v>
      </c>
      <c r="BN228">
        <v>121</v>
      </c>
      <c r="BO228">
        <v>117</v>
      </c>
      <c r="BP228">
        <v>40</v>
      </c>
      <c r="BQ228">
        <v>0</v>
      </c>
      <c r="BR228">
        <v>9</v>
      </c>
      <c r="BS228">
        <v>7</v>
      </c>
      <c r="BT228">
        <v>0</v>
      </c>
      <c r="BU228">
        <v>30</v>
      </c>
      <c r="BV228">
        <v>49</v>
      </c>
      <c r="BW228">
        <v>21</v>
      </c>
      <c r="BX228">
        <v>12</v>
      </c>
      <c r="BY228">
        <v>39</v>
      </c>
      <c r="BZ228">
        <v>19</v>
      </c>
      <c r="CA228">
        <v>69</v>
      </c>
      <c r="CB228">
        <v>50</v>
      </c>
      <c r="CC228">
        <v>0</v>
      </c>
      <c r="CD228">
        <v>19</v>
      </c>
      <c r="CE228">
        <v>16</v>
      </c>
      <c r="CF228">
        <v>11</v>
      </c>
      <c r="CG228">
        <v>4</v>
      </c>
      <c r="CH228">
        <v>5</v>
      </c>
      <c r="CI228">
        <v>13</v>
      </c>
      <c r="CJ228">
        <v>9</v>
      </c>
      <c r="CK228">
        <v>278</v>
      </c>
      <c r="CL228">
        <v>58</v>
      </c>
      <c r="CM228">
        <v>313</v>
      </c>
      <c r="CN228">
        <v>329</v>
      </c>
      <c r="CO228">
        <v>0</v>
      </c>
      <c r="CP228">
        <v>0</v>
      </c>
      <c r="CQ228">
        <v>0</v>
      </c>
      <c r="CR228">
        <v>15</v>
      </c>
      <c r="CS228">
        <v>3</v>
      </c>
      <c r="CT228">
        <v>157</v>
      </c>
      <c r="CU228">
        <v>336</v>
      </c>
      <c r="CV228">
        <v>74</v>
      </c>
      <c r="CW228">
        <v>80</v>
      </c>
      <c r="CX228">
        <v>30</v>
      </c>
      <c r="CY228">
        <v>30</v>
      </c>
      <c r="CZ228">
        <v>55</v>
      </c>
      <c r="DA228">
        <v>42</v>
      </c>
      <c r="DB228">
        <v>25</v>
      </c>
      <c r="DC228">
        <v>0</v>
      </c>
      <c r="DD228">
        <v>0</v>
      </c>
      <c r="DE228">
        <v>0</v>
      </c>
      <c r="DF228">
        <v>30556</v>
      </c>
      <c r="DG228">
        <v>3.84</v>
      </c>
      <c r="DH228">
        <v>52</v>
      </c>
      <c r="DI228">
        <v>257</v>
      </c>
      <c r="DJ228">
        <v>172</v>
      </c>
      <c r="DK228">
        <v>85</v>
      </c>
      <c r="DL228">
        <v>67</v>
      </c>
      <c r="DM228">
        <f t="shared" si="33"/>
        <v>1</v>
      </c>
      <c r="DN228">
        <f t="shared" si="34"/>
        <v>0</v>
      </c>
      <c r="DO228">
        <f t="shared" si="35"/>
        <v>0</v>
      </c>
      <c r="DP228">
        <f t="shared" si="36"/>
        <v>0</v>
      </c>
      <c r="DQ228">
        <f t="shared" si="37"/>
        <v>0</v>
      </c>
      <c r="DR228">
        <f t="shared" si="38"/>
        <v>0</v>
      </c>
      <c r="DS228">
        <f t="shared" si="39"/>
        <v>0</v>
      </c>
      <c r="DT228">
        <f t="shared" si="40"/>
        <v>0</v>
      </c>
      <c r="DU228">
        <f t="shared" si="41"/>
        <v>0</v>
      </c>
      <c r="DV228">
        <f t="shared" si="42"/>
        <v>0</v>
      </c>
      <c r="DW228">
        <f t="shared" si="43"/>
        <v>0</v>
      </c>
    </row>
    <row r="229" spans="1:127" x14ac:dyDescent="0.25">
      <c r="A229">
        <v>20154035666</v>
      </c>
      <c r="B229">
        <v>16261</v>
      </c>
      <c r="C229" t="s">
        <v>65</v>
      </c>
      <c r="D229">
        <v>4.63</v>
      </c>
      <c r="E229">
        <v>20151130</v>
      </c>
      <c r="F229" t="s">
        <v>66</v>
      </c>
      <c r="G229" t="s">
        <v>715</v>
      </c>
      <c r="H229">
        <v>0</v>
      </c>
      <c r="I229" t="s">
        <v>40</v>
      </c>
      <c r="J229">
        <v>15</v>
      </c>
      <c r="K229" t="s">
        <v>41</v>
      </c>
      <c r="L229" t="s">
        <v>42</v>
      </c>
      <c r="M229" t="s">
        <v>11</v>
      </c>
      <c r="N229" t="s">
        <v>43</v>
      </c>
      <c r="O229" t="s">
        <v>71</v>
      </c>
      <c r="P229" t="s">
        <v>45</v>
      </c>
      <c r="Q229" t="s">
        <v>94</v>
      </c>
      <c r="R229" t="s">
        <v>95</v>
      </c>
      <c r="S229" t="s">
        <v>96</v>
      </c>
      <c r="T229" t="s">
        <v>1121</v>
      </c>
      <c r="U229" t="s">
        <v>150</v>
      </c>
      <c r="V229" t="s">
        <v>77</v>
      </c>
      <c r="W229" t="s">
        <v>188</v>
      </c>
      <c r="X229">
        <v>66</v>
      </c>
      <c r="Y229" t="s">
        <v>60</v>
      </c>
      <c r="Z229" t="s">
        <v>85</v>
      </c>
      <c r="AA229" t="s">
        <v>54</v>
      </c>
      <c r="AB229" t="s">
        <v>11</v>
      </c>
      <c r="AC229" t="s">
        <v>86</v>
      </c>
      <c r="AD229" t="s">
        <v>56</v>
      </c>
      <c r="AE229" t="s">
        <v>54</v>
      </c>
      <c r="AF229" t="s">
        <v>122</v>
      </c>
      <c r="AG229" t="s">
        <v>59</v>
      </c>
      <c r="AH229">
        <v>15</v>
      </c>
      <c r="AI229" t="s">
        <v>52</v>
      </c>
      <c r="AJ229" t="s">
        <v>76</v>
      </c>
      <c r="AK229" t="s">
        <v>77</v>
      </c>
      <c r="AL229" t="s">
        <v>54</v>
      </c>
      <c r="AM229" t="s">
        <v>11</v>
      </c>
      <c r="AN229" t="s">
        <v>61</v>
      </c>
      <c r="AO229" t="s">
        <v>62</v>
      </c>
      <c r="AP229" t="s">
        <v>1122</v>
      </c>
      <c r="AQ229" t="s">
        <v>63</v>
      </c>
      <c r="AR229">
        <v>0</v>
      </c>
      <c r="AS229">
        <v>0</v>
      </c>
      <c r="AT229">
        <v>1</v>
      </c>
      <c r="AU229">
        <v>0</v>
      </c>
      <c r="AV229" t="s">
        <v>11</v>
      </c>
      <c r="AW229">
        <v>12</v>
      </c>
      <c r="AX229" t="s">
        <v>64</v>
      </c>
      <c r="AY229">
        <v>1</v>
      </c>
      <c r="AZ229" t="s">
        <v>1</v>
      </c>
      <c r="BA229">
        <v>41.480001999999899</v>
      </c>
      <c r="BB229">
        <v>-81.754535000000004</v>
      </c>
      <c r="BC229">
        <v>2015</v>
      </c>
      <c r="BD229">
        <v>11</v>
      </c>
      <c r="BE229">
        <v>1160</v>
      </c>
      <c r="BF229">
        <v>58</v>
      </c>
      <c r="BG229">
        <v>390351011012</v>
      </c>
      <c r="BH229">
        <v>1594</v>
      </c>
      <c r="BI229">
        <v>159137</v>
      </c>
      <c r="BJ229">
        <v>807</v>
      </c>
      <c r="BK229">
        <v>427</v>
      </c>
      <c r="BL229">
        <v>380</v>
      </c>
      <c r="BM229">
        <v>46.799999999999898</v>
      </c>
      <c r="BN229">
        <v>43</v>
      </c>
      <c r="BO229">
        <v>10</v>
      </c>
      <c r="BP229">
        <v>9</v>
      </c>
      <c r="BQ229">
        <v>20</v>
      </c>
      <c r="BR229">
        <v>31</v>
      </c>
      <c r="BS229">
        <v>26</v>
      </c>
      <c r="BT229">
        <v>18</v>
      </c>
      <c r="BU229">
        <v>11</v>
      </c>
      <c r="BV229">
        <v>21</v>
      </c>
      <c r="BW229">
        <v>75</v>
      </c>
      <c r="BX229">
        <v>58</v>
      </c>
      <c r="BY229">
        <v>57</v>
      </c>
      <c r="BZ229">
        <v>85</v>
      </c>
      <c r="CA229">
        <v>70</v>
      </c>
      <c r="CB229">
        <v>117</v>
      </c>
      <c r="CC229">
        <v>62</v>
      </c>
      <c r="CD229">
        <v>8</v>
      </c>
      <c r="CE229">
        <v>27</v>
      </c>
      <c r="CF229">
        <v>9</v>
      </c>
      <c r="CG229">
        <v>6</v>
      </c>
      <c r="CH229">
        <v>27</v>
      </c>
      <c r="CI229">
        <v>0</v>
      </c>
      <c r="CJ229">
        <v>17</v>
      </c>
      <c r="CK229">
        <v>82</v>
      </c>
      <c r="CL229">
        <v>86</v>
      </c>
      <c r="CM229">
        <v>451</v>
      </c>
      <c r="CN229">
        <v>263</v>
      </c>
      <c r="CO229">
        <v>0</v>
      </c>
      <c r="CP229">
        <v>40</v>
      </c>
      <c r="CQ229">
        <v>0</v>
      </c>
      <c r="CR229">
        <v>5</v>
      </c>
      <c r="CS229">
        <v>48</v>
      </c>
      <c r="CT229">
        <v>75</v>
      </c>
      <c r="CU229">
        <v>639</v>
      </c>
      <c r="CV229">
        <v>169</v>
      </c>
      <c r="CW229">
        <v>133</v>
      </c>
      <c r="CX229">
        <v>36</v>
      </c>
      <c r="CY229">
        <v>48</v>
      </c>
      <c r="CZ229">
        <v>147</v>
      </c>
      <c r="DA229">
        <v>60</v>
      </c>
      <c r="DB229">
        <v>30</v>
      </c>
      <c r="DC229">
        <v>16</v>
      </c>
      <c r="DD229">
        <v>0</v>
      </c>
      <c r="DE229">
        <v>0</v>
      </c>
      <c r="DF229">
        <v>13778</v>
      </c>
      <c r="DG229">
        <v>1.32</v>
      </c>
      <c r="DH229">
        <v>295</v>
      </c>
      <c r="DI229">
        <v>741</v>
      </c>
      <c r="DJ229">
        <v>610</v>
      </c>
      <c r="DK229">
        <v>131</v>
      </c>
      <c r="DL229">
        <v>25</v>
      </c>
      <c r="DM229">
        <f t="shared" si="33"/>
        <v>0</v>
      </c>
      <c r="DN229">
        <f t="shared" si="34"/>
        <v>0</v>
      </c>
      <c r="DO229">
        <f t="shared" si="35"/>
        <v>0</v>
      </c>
      <c r="DP229">
        <f t="shared" si="36"/>
        <v>0</v>
      </c>
      <c r="DQ229">
        <f t="shared" si="37"/>
        <v>1</v>
      </c>
      <c r="DR229">
        <f t="shared" si="38"/>
        <v>0</v>
      </c>
      <c r="DS229">
        <f t="shared" si="39"/>
        <v>0</v>
      </c>
      <c r="DT229">
        <f t="shared" si="40"/>
        <v>0</v>
      </c>
      <c r="DU229">
        <f t="shared" si="41"/>
        <v>0</v>
      </c>
      <c r="DV229">
        <f t="shared" si="42"/>
        <v>0</v>
      </c>
      <c r="DW229">
        <f t="shared" si="43"/>
        <v>0</v>
      </c>
    </row>
    <row r="230" spans="1:127" x14ac:dyDescent="0.25">
      <c r="A230">
        <v>20154036392</v>
      </c>
      <c r="B230">
        <v>17381</v>
      </c>
      <c r="C230" t="s">
        <v>65</v>
      </c>
      <c r="D230">
        <v>5.24</v>
      </c>
      <c r="E230">
        <v>20151221</v>
      </c>
      <c r="F230" t="s">
        <v>66</v>
      </c>
      <c r="G230">
        <v>85</v>
      </c>
      <c r="H230">
        <v>0</v>
      </c>
      <c r="I230" t="s">
        <v>40</v>
      </c>
      <c r="J230">
        <v>10</v>
      </c>
      <c r="K230" t="s">
        <v>41</v>
      </c>
      <c r="L230" t="s">
        <v>42</v>
      </c>
      <c r="M230" t="s">
        <v>11</v>
      </c>
      <c r="N230" t="s">
        <v>70</v>
      </c>
      <c r="O230" t="s">
        <v>71</v>
      </c>
      <c r="P230" t="s">
        <v>45</v>
      </c>
      <c r="Q230" t="s">
        <v>46</v>
      </c>
      <c r="R230" t="s">
        <v>47</v>
      </c>
      <c r="S230" t="s">
        <v>98</v>
      </c>
      <c r="T230" t="s">
        <v>1123</v>
      </c>
      <c r="U230" t="s">
        <v>59</v>
      </c>
      <c r="V230" t="s">
        <v>51</v>
      </c>
      <c r="W230" t="s">
        <v>50</v>
      </c>
      <c r="X230">
        <v>46</v>
      </c>
      <c r="Y230" t="s">
        <v>52</v>
      </c>
      <c r="Z230" t="s">
        <v>203</v>
      </c>
      <c r="AA230" t="s">
        <v>54</v>
      </c>
      <c r="AB230" t="s">
        <v>11</v>
      </c>
      <c r="AC230" t="s">
        <v>75</v>
      </c>
      <c r="AD230" t="s">
        <v>111</v>
      </c>
      <c r="AE230" t="s">
        <v>47</v>
      </c>
      <c r="AF230" t="s">
        <v>96</v>
      </c>
      <c r="AG230" t="s">
        <v>123</v>
      </c>
      <c r="AH230">
        <v>64</v>
      </c>
      <c r="AI230" t="s">
        <v>60</v>
      </c>
      <c r="AJ230" t="s">
        <v>50</v>
      </c>
      <c r="AK230" t="s">
        <v>76</v>
      </c>
      <c r="AL230" t="s">
        <v>54</v>
      </c>
      <c r="AM230" t="s">
        <v>11</v>
      </c>
      <c r="AN230" t="s">
        <v>61</v>
      </c>
      <c r="AO230" t="s">
        <v>62</v>
      </c>
      <c r="AP230" t="s">
        <v>1124</v>
      </c>
      <c r="AQ230" t="s">
        <v>63</v>
      </c>
      <c r="AR230">
        <v>0</v>
      </c>
      <c r="AS230">
        <v>0</v>
      </c>
      <c r="AT230">
        <v>0</v>
      </c>
      <c r="AU230">
        <v>0</v>
      </c>
      <c r="AV230" t="s">
        <v>11</v>
      </c>
      <c r="AW230">
        <v>12</v>
      </c>
      <c r="AX230" t="s">
        <v>64</v>
      </c>
      <c r="AY230">
        <v>1</v>
      </c>
      <c r="AZ230" t="s">
        <v>1</v>
      </c>
      <c r="BA230">
        <v>41.480612999999899</v>
      </c>
      <c r="BB230">
        <v>-81.743474000000006</v>
      </c>
      <c r="BC230">
        <v>2015</v>
      </c>
      <c r="BD230">
        <v>12</v>
      </c>
      <c r="BE230">
        <v>1177</v>
      </c>
      <c r="BF230">
        <v>57</v>
      </c>
      <c r="BG230">
        <v>390351011011</v>
      </c>
      <c r="BH230">
        <v>1593</v>
      </c>
      <c r="BI230">
        <v>146852</v>
      </c>
      <c r="BJ230">
        <v>832</v>
      </c>
      <c r="BK230">
        <v>477</v>
      </c>
      <c r="BL230">
        <v>355</v>
      </c>
      <c r="BM230">
        <v>42.399999999999899</v>
      </c>
      <c r="BN230">
        <v>33</v>
      </c>
      <c r="BO230">
        <v>96</v>
      </c>
      <c r="BP230">
        <v>36</v>
      </c>
      <c r="BQ230">
        <v>25</v>
      </c>
      <c r="BR230">
        <v>18</v>
      </c>
      <c r="BS230">
        <v>39</v>
      </c>
      <c r="BT230">
        <v>0</v>
      </c>
      <c r="BU230">
        <v>22</v>
      </c>
      <c r="BV230">
        <v>12</v>
      </c>
      <c r="BW230">
        <v>18</v>
      </c>
      <c r="BX230">
        <v>65</v>
      </c>
      <c r="BY230">
        <v>140</v>
      </c>
      <c r="BZ230">
        <v>75</v>
      </c>
      <c r="CA230">
        <v>62</v>
      </c>
      <c r="CB230">
        <v>47</v>
      </c>
      <c r="CC230">
        <v>0</v>
      </c>
      <c r="CD230">
        <v>37</v>
      </c>
      <c r="CE230">
        <v>15</v>
      </c>
      <c r="CF230">
        <v>9</v>
      </c>
      <c r="CG230">
        <v>13</v>
      </c>
      <c r="CH230">
        <v>6</v>
      </c>
      <c r="CI230">
        <v>20</v>
      </c>
      <c r="CJ230">
        <v>44</v>
      </c>
      <c r="CK230">
        <v>190</v>
      </c>
      <c r="CL230">
        <v>107</v>
      </c>
      <c r="CM230">
        <v>362</v>
      </c>
      <c r="CN230">
        <v>432</v>
      </c>
      <c r="CO230">
        <v>0</v>
      </c>
      <c r="CP230">
        <v>7</v>
      </c>
      <c r="CQ230">
        <v>0</v>
      </c>
      <c r="CR230">
        <v>24</v>
      </c>
      <c r="CS230">
        <v>7</v>
      </c>
      <c r="CT230">
        <v>135</v>
      </c>
      <c r="CU230">
        <v>563</v>
      </c>
      <c r="CV230">
        <v>212</v>
      </c>
      <c r="CW230">
        <v>201</v>
      </c>
      <c r="CX230">
        <v>51</v>
      </c>
      <c r="CY230">
        <v>19</v>
      </c>
      <c r="CZ230">
        <v>57</v>
      </c>
      <c r="DA230">
        <v>13</v>
      </c>
      <c r="DB230">
        <v>10</v>
      </c>
      <c r="DC230">
        <v>0</v>
      </c>
      <c r="DD230">
        <v>0</v>
      </c>
      <c r="DE230">
        <v>0</v>
      </c>
      <c r="DF230">
        <v>14817</v>
      </c>
      <c r="DG230">
        <v>2.68</v>
      </c>
      <c r="DH230">
        <v>110</v>
      </c>
      <c r="DI230">
        <v>380</v>
      </c>
      <c r="DJ230">
        <v>310</v>
      </c>
      <c r="DK230">
        <v>70</v>
      </c>
      <c r="DL230">
        <v>90</v>
      </c>
      <c r="DM230">
        <f t="shared" si="33"/>
        <v>0</v>
      </c>
      <c r="DN230">
        <f t="shared" si="34"/>
        <v>0</v>
      </c>
      <c r="DO230">
        <f t="shared" si="35"/>
        <v>0</v>
      </c>
      <c r="DP230">
        <f t="shared" si="36"/>
        <v>0</v>
      </c>
      <c r="DQ230">
        <f t="shared" si="37"/>
        <v>1</v>
      </c>
      <c r="DR230">
        <f t="shared" si="38"/>
        <v>0</v>
      </c>
      <c r="DS230">
        <f t="shared" si="39"/>
        <v>0</v>
      </c>
      <c r="DT230">
        <f t="shared" si="40"/>
        <v>0</v>
      </c>
      <c r="DU230">
        <f t="shared" si="41"/>
        <v>0</v>
      </c>
      <c r="DV230">
        <f t="shared" si="42"/>
        <v>0</v>
      </c>
      <c r="DW230">
        <f t="shared" si="43"/>
        <v>0</v>
      </c>
    </row>
    <row r="231" spans="1:127" x14ac:dyDescent="0.25">
      <c r="A231">
        <v>20154033320</v>
      </c>
      <c r="B231">
        <v>12701</v>
      </c>
      <c r="C231" t="s">
        <v>241</v>
      </c>
      <c r="D231">
        <v>4.95</v>
      </c>
      <c r="E231">
        <v>20150923</v>
      </c>
      <c r="F231" t="s">
        <v>202</v>
      </c>
      <c r="G231">
        <v>28</v>
      </c>
      <c r="H231">
        <v>0</v>
      </c>
      <c r="I231" t="s">
        <v>82</v>
      </c>
      <c r="J231">
        <v>14</v>
      </c>
      <c r="K231" t="s">
        <v>41</v>
      </c>
      <c r="L231" t="s">
        <v>42</v>
      </c>
      <c r="M231" t="s">
        <v>11</v>
      </c>
      <c r="N231" t="s">
        <v>43</v>
      </c>
      <c r="O231" t="s">
        <v>71</v>
      </c>
      <c r="P231" t="s">
        <v>45</v>
      </c>
      <c r="Q231" t="s">
        <v>46</v>
      </c>
      <c r="R231" t="s">
        <v>54</v>
      </c>
      <c r="S231" t="s">
        <v>96</v>
      </c>
      <c r="T231" t="s">
        <v>1125</v>
      </c>
      <c r="U231" t="s">
        <v>49</v>
      </c>
      <c r="V231" t="s">
        <v>51</v>
      </c>
      <c r="W231" t="s">
        <v>77</v>
      </c>
      <c r="X231">
        <v>32</v>
      </c>
      <c r="Y231" t="s">
        <v>60</v>
      </c>
      <c r="Z231" t="s">
        <v>120</v>
      </c>
      <c r="AA231" t="s">
        <v>54</v>
      </c>
      <c r="AB231" t="s">
        <v>11</v>
      </c>
      <c r="AC231" t="s">
        <v>86</v>
      </c>
      <c r="AD231" t="s">
        <v>56</v>
      </c>
      <c r="AE231" t="s">
        <v>57</v>
      </c>
      <c r="AF231" t="s">
        <v>122</v>
      </c>
      <c r="AG231" t="s">
        <v>59</v>
      </c>
      <c r="AH231">
        <v>47</v>
      </c>
      <c r="AI231" t="s">
        <v>52</v>
      </c>
      <c r="AJ231" t="s">
        <v>51</v>
      </c>
      <c r="AK231" t="s">
        <v>50</v>
      </c>
      <c r="AL231" t="s">
        <v>54</v>
      </c>
      <c r="AM231" t="s">
        <v>11</v>
      </c>
      <c r="AN231" t="s">
        <v>61</v>
      </c>
      <c r="AO231" t="s">
        <v>62</v>
      </c>
      <c r="AP231" t="s">
        <v>1126</v>
      </c>
      <c r="AQ231" t="s">
        <v>63</v>
      </c>
      <c r="AR231">
        <v>0</v>
      </c>
      <c r="AS231">
        <v>0</v>
      </c>
      <c r="AT231">
        <v>1</v>
      </c>
      <c r="AU231">
        <v>0</v>
      </c>
      <c r="AV231" t="s">
        <v>11</v>
      </c>
      <c r="AW231">
        <v>12</v>
      </c>
      <c r="AX231" t="s">
        <v>64</v>
      </c>
      <c r="AY231">
        <v>1</v>
      </c>
      <c r="AZ231" t="s">
        <v>1</v>
      </c>
      <c r="BA231">
        <v>41.487547999999897</v>
      </c>
      <c r="BB231">
        <v>-81.708476000000005</v>
      </c>
      <c r="BC231">
        <v>2015</v>
      </c>
      <c r="BD231">
        <v>9</v>
      </c>
      <c r="BE231">
        <v>1220</v>
      </c>
      <c r="BF231">
        <v>103</v>
      </c>
      <c r="BG231">
        <v>390351036022</v>
      </c>
      <c r="BH231">
        <v>1784</v>
      </c>
      <c r="BI231">
        <v>245771</v>
      </c>
      <c r="BJ231">
        <v>593</v>
      </c>
      <c r="BK231">
        <v>281</v>
      </c>
      <c r="BL231">
        <v>312</v>
      </c>
      <c r="BM231">
        <v>36.399999999999899</v>
      </c>
      <c r="BN231">
        <v>7</v>
      </c>
      <c r="BO231">
        <v>0</v>
      </c>
      <c r="BP231">
        <v>10</v>
      </c>
      <c r="BQ231">
        <v>33</v>
      </c>
      <c r="BR231">
        <v>12</v>
      </c>
      <c r="BS231">
        <v>0</v>
      </c>
      <c r="BT231">
        <v>20</v>
      </c>
      <c r="BU231">
        <v>26</v>
      </c>
      <c r="BV231">
        <v>59</v>
      </c>
      <c r="BW231">
        <v>108</v>
      </c>
      <c r="BX231">
        <v>54</v>
      </c>
      <c r="BY231">
        <v>62</v>
      </c>
      <c r="BZ231">
        <v>68</v>
      </c>
      <c r="CA231">
        <v>39</v>
      </c>
      <c r="CB231">
        <v>44</v>
      </c>
      <c r="CC231">
        <v>7</v>
      </c>
      <c r="CD231">
        <v>20</v>
      </c>
      <c r="CE231">
        <v>0</v>
      </c>
      <c r="CF231">
        <v>0</v>
      </c>
      <c r="CG231">
        <v>9</v>
      </c>
      <c r="CH231">
        <v>10</v>
      </c>
      <c r="CI231">
        <v>0</v>
      </c>
      <c r="CJ231">
        <v>5</v>
      </c>
      <c r="CK231">
        <v>50</v>
      </c>
      <c r="CL231">
        <v>24</v>
      </c>
      <c r="CM231">
        <v>104</v>
      </c>
      <c r="CN231">
        <v>415</v>
      </c>
      <c r="CO231">
        <v>0</v>
      </c>
      <c r="CP231">
        <v>41</v>
      </c>
      <c r="CQ231">
        <v>0</v>
      </c>
      <c r="CR231">
        <v>22</v>
      </c>
      <c r="CS231">
        <v>11</v>
      </c>
      <c r="CT231">
        <v>54</v>
      </c>
      <c r="CU231">
        <v>485</v>
      </c>
      <c r="CV231">
        <v>42</v>
      </c>
      <c r="CW231">
        <v>62</v>
      </c>
      <c r="CX231">
        <v>0</v>
      </c>
      <c r="CY231">
        <v>23</v>
      </c>
      <c r="CZ231">
        <v>58</v>
      </c>
      <c r="DA231">
        <v>0</v>
      </c>
      <c r="DB231">
        <v>182</v>
      </c>
      <c r="DC231">
        <v>70</v>
      </c>
      <c r="DD231">
        <v>37</v>
      </c>
      <c r="DE231">
        <v>11</v>
      </c>
      <c r="DF231">
        <v>65833</v>
      </c>
      <c r="DG231">
        <v>1.73</v>
      </c>
      <c r="DH231">
        <v>28</v>
      </c>
      <c r="DI231">
        <v>446</v>
      </c>
      <c r="DJ231">
        <v>342</v>
      </c>
      <c r="DK231">
        <v>104</v>
      </c>
      <c r="DL231">
        <v>168</v>
      </c>
      <c r="DM231">
        <f t="shared" si="33"/>
        <v>0</v>
      </c>
      <c r="DN231">
        <f t="shared" si="34"/>
        <v>0</v>
      </c>
      <c r="DO231">
        <f t="shared" si="35"/>
        <v>0</v>
      </c>
      <c r="DP231">
        <f t="shared" si="36"/>
        <v>0</v>
      </c>
      <c r="DQ231">
        <f t="shared" si="37"/>
        <v>1</v>
      </c>
      <c r="DR231">
        <f t="shared" si="38"/>
        <v>0</v>
      </c>
      <c r="DS231">
        <f t="shared" si="39"/>
        <v>0</v>
      </c>
      <c r="DT231">
        <f t="shared" si="40"/>
        <v>0</v>
      </c>
      <c r="DU231">
        <f t="shared" si="41"/>
        <v>0</v>
      </c>
      <c r="DV231">
        <f t="shared" si="42"/>
        <v>0</v>
      </c>
      <c r="DW231">
        <f t="shared" si="43"/>
        <v>0</v>
      </c>
    </row>
    <row r="232" spans="1:127" x14ac:dyDescent="0.25">
      <c r="A232">
        <v>20154034108</v>
      </c>
      <c r="B232">
        <v>10105</v>
      </c>
      <c r="C232" t="s">
        <v>107</v>
      </c>
      <c r="D232">
        <v>11.8699999999999</v>
      </c>
      <c r="E232">
        <v>20150731</v>
      </c>
      <c r="F232" t="s">
        <v>108</v>
      </c>
      <c r="G232" t="s">
        <v>397</v>
      </c>
      <c r="H232">
        <v>0</v>
      </c>
      <c r="I232" t="s">
        <v>125</v>
      </c>
      <c r="J232">
        <v>21</v>
      </c>
      <c r="K232" t="s">
        <v>68</v>
      </c>
      <c r="L232" t="s">
        <v>42</v>
      </c>
      <c r="M232" t="s">
        <v>11</v>
      </c>
      <c r="N232" t="s">
        <v>43</v>
      </c>
      <c r="O232" t="s">
        <v>44</v>
      </c>
      <c r="P232" t="s">
        <v>45</v>
      </c>
      <c r="Q232" t="s">
        <v>94</v>
      </c>
      <c r="R232" t="s">
        <v>54</v>
      </c>
      <c r="S232" t="s">
        <v>48</v>
      </c>
      <c r="T232" t="s">
        <v>1127</v>
      </c>
      <c r="U232" t="s">
        <v>110</v>
      </c>
      <c r="V232" t="s">
        <v>47</v>
      </c>
      <c r="W232" t="s">
        <v>47</v>
      </c>
      <c r="X232">
        <v>59</v>
      </c>
      <c r="Y232" t="s">
        <v>60</v>
      </c>
      <c r="Z232" t="s">
        <v>132</v>
      </c>
      <c r="AA232" t="s">
        <v>54</v>
      </c>
      <c r="AB232" t="s">
        <v>11</v>
      </c>
      <c r="AC232" t="s">
        <v>75</v>
      </c>
      <c r="AD232" t="s">
        <v>97</v>
      </c>
      <c r="AE232" t="s">
        <v>54</v>
      </c>
      <c r="AF232" t="s">
        <v>122</v>
      </c>
      <c r="AG232" t="s">
        <v>59</v>
      </c>
      <c r="AH232">
        <v>20</v>
      </c>
      <c r="AI232" t="s">
        <v>60</v>
      </c>
      <c r="AJ232" t="s">
        <v>51</v>
      </c>
      <c r="AK232" t="s">
        <v>50</v>
      </c>
      <c r="AL232" t="s">
        <v>54</v>
      </c>
      <c r="AM232" t="s">
        <v>11</v>
      </c>
      <c r="AN232" t="s">
        <v>61</v>
      </c>
      <c r="AO232" t="s">
        <v>62</v>
      </c>
      <c r="AP232" t="s">
        <v>1128</v>
      </c>
      <c r="AQ232" t="s">
        <v>63</v>
      </c>
      <c r="AR232">
        <v>0</v>
      </c>
      <c r="AS232">
        <v>0</v>
      </c>
      <c r="AT232">
        <v>1</v>
      </c>
      <c r="AU232">
        <v>1</v>
      </c>
      <c r="AV232" t="s">
        <v>11</v>
      </c>
      <c r="AW232">
        <v>12</v>
      </c>
      <c r="AX232" t="s">
        <v>64</v>
      </c>
      <c r="AY232">
        <v>1</v>
      </c>
      <c r="AZ232" t="s">
        <v>1</v>
      </c>
      <c r="BA232">
        <v>41.484540000000003</v>
      </c>
      <c r="BB232">
        <v>-81.752422999999894</v>
      </c>
      <c r="BC232">
        <v>2015</v>
      </c>
      <c r="BD232">
        <v>7</v>
      </c>
      <c r="BE232">
        <v>1277</v>
      </c>
      <c r="BF232">
        <v>60</v>
      </c>
      <c r="BG232">
        <v>390351011022</v>
      </c>
      <c r="BH232">
        <v>763</v>
      </c>
      <c r="BI232">
        <v>330316</v>
      </c>
      <c r="BJ232">
        <v>1104</v>
      </c>
      <c r="BK232">
        <v>573</v>
      </c>
      <c r="BL232">
        <v>531</v>
      </c>
      <c r="BM232">
        <v>36.1</v>
      </c>
      <c r="BN232">
        <v>0</v>
      </c>
      <c r="BO232">
        <v>68</v>
      </c>
      <c r="BP232">
        <v>36</v>
      </c>
      <c r="BQ232">
        <v>0</v>
      </c>
      <c r="BR232">
        <v>0</v>
      </c>
      <c r="BS232">
        <v>20</v>
      </c>
      <c r="BT232">
        <v>0</v>
      </c>
      <c r="BU232">
        <v>149</v>
      </c>
      <c r="BV232">
        <v>195</v>
      </c>
      <c r="BW232">
        <v>75</v>
      </c>
      <c r="BX232">
        <v>98</v>
      </c>
      <c r="BY232">
        <v>214</v>
      </c>
      <c r="BZ232">
        <v>35</v>
      </c>
      <c r="CA232">
        <v>15</v>
      </c>
      <c r="CB232">
        <v>84</v>
      </c>
      <c r="CC232">
        <v>52</v>
      </c>
      <c r="CD232">
        <v>19</v>
      </c>
      <c r="CE232">
        <v>0</v>
      </c>
      <c r="CF232">
        <v>0</v>
      </c>
      <c r="CG232">
        <v>16</v>
      </c>
      <c r="CH232">
        <v>7</v>
      </c>
      <c r="CI232">
        <v>21</v>
      </c>
      <c r="CJ232">
        <v>0</v>
      </c>
      <c r="CK232">
        <v>104</v>
      </c>
      <c r="CL232">
        <v>44</v>
      </c>
      <c r="CM232">
        <v>0</v>
      </c>
      <c r="CN232">
        <v>1068</v>
      </c>
      <c r="CO232">
        <v>0</v>
      </c>
      <c r="CP232">
        <v>0</v>
      </c>
      <c r="CQ232">
        <v>0</v>
      </c>
      <c r="CR232">
        <v>0</v>
      </c>
      <c r="CS232">
        <v>36</v>
      </c>
      <c r="CT232">
        <v>16</v>
      </c>
      <c r="CU232">
        <v>831</v>
      </c>
      <c r="CV232">
        <v>57</v>
      </c>
      <c r="CW232">
        <v>42</v>
      </c>
      <c r="CX232">
        <v>35</v>
      </c>
      <c r="CY232">
        <v>32</v>
      </c>
      <c r="CZ232">
        <v>160</v>
      </c>
      <c r="DA232">
        <v>68</v>
      </c>
      <c r="DB232">
        <v>246</v>
      </c>
      <c r="DC232">
        <v>122</v>
      </c>
      <c r="DD232">
        <v>58</v>
      </c>
      <c r="DE232">
        <v>11</v>
      </c>
      <c r="DF232">
        <v>57917</v>
      </c>
      <c r="DG232">
        <v>1.7</v>
      </c>
      <c r="DH232">
        <v>68</v>
      </c>
      <c r="DI232">
        <v>811</v>
      </c>
      <c r="DJ232">
        <v>649</v>
      </c>
      <c r="DK232">
        <v>162</v>
      </c>
      <c r="DL232">
        <v>192</v>
      </c>
      <c r="DM232">
        <f t="shared" si="33"/>
        <v>0</v>
      </c>
      <c r="DN232">
        <f t="shared" si="34"/>
        <v>0</v>
      </c>
      <c r="DO232">
        <f t="shared" si="35"/>
        <v>0</v>
      </c>
      <c r="DP232">
        <f t="shared" si="36"/>
        <v>0</v>
      </c>
      <c r="DQ232">
        <f t="shared" si="37"/>
        <v>1</v>
      </c>
      <c r="DR232">
        <f t="shared" si="38"/>
        <v>0</v>
      </c>
      <c r="DS232">
        <f t="shared" si="39"/>
        <v>0</v>
      </c>
      <c r="DT232">
        <f t="shared" si="40"/>
        <v>0</v>
      </c>
      <c r="DU232">
        <f t="shared" si="41"/>
        <v>0</v>
      </c>
      <c r="DV232">
        <f t="shared" si="42"/>
        <v>0</v>
      </c>
      <c r="DW232">
        <f t="shared" si="43"/>
        <v>0</v>
      </c>
    </row>
    <row r="233" spans="1:127" x14ac:dyDescent="0.25">
      <c r="A233">
        <v>20156158592</v>
      </c>
      <c r="B233" t="s">
        <v>1129</v>
      </c>
      <c r="C233" t="s">
        <v>219</v>
      </c>
      <c r="D233">
        <v>99.989999999999895</v>
      </c>
      <c r="E233">
        <v>20151211</v>
      </c>
      <c r="F233" t="s">
        <v>1130</v>
      </c>
      <c r="G233">
        <v>3135</v>
      </c>
      <c r="H233">
        <v>0</v>
      </c>
      <c r="I233" t="s">
        <v>125</v>
      </c>
      <c r="J233">
        <v>21</v>
      </c>
      <c r="K233" t="s">
        <v>68</v>
      </c>
      <c r="L233" t="s">
        <v>42</v>
      </c>
      <c r="M233" t="s">
        <v>11</v>
      </c>
      <c r="N233" t="s">
        <v>43</v>
      </c>
      <c r="O233" t="s">
        <v>44</v>
      </c>
      <c r="P233" t="s">
        <v>45</v>
      </c>
      <c r="Q233" t="s">
        <v>72</v>
      </c>
      <c r="R233" t="s">
        <v>217</v>
      </c>
      <c r="S233" t="s">
        <v>48</v>
      </c>
      <c r="T233" t="s">
        <v>1131</v>
      </c>
      <c r="U233" t="s">
        <v>136</v>
      </c>
      <c r="V233" t="s">
        <v>51</v>
      </c>
      <c r="W233" t="s">
        <v>50</v>
      </c>
      <c r="X233">
        <v>72</v>
      </c>
      <c r="Y233" t="s">
        <v>60</v>
      </c>
      <c r="Z233" t="s">
        <v>74</v>
      </c>
      <c r="AA233" t="s">
        <v>180</v>
      </c>
      <c r="AB233" t="s">
        <v>11</v>
      </c>
      <c r="AC233" t="s">
        <v>86</v>
      </c>
      <c r="AD233" t="s">
        <v>56</v>
      </c>
      <c r="AE233" t="s">
        <v>57</v>
      </c>
      <c r="AF233" t="s">
        <v>185</v>
      </c>
      <c r="AG233" t="s">
        <v>59</v>
      </c>
      <c r="AH233">
        <v>32</v>
      </c>
      <c r="AI233" t="s">
        <v>60</v>
      </c>
      <c r="AJ233" t="s">
        <v>51</v>
      </c>
      <c r="AK233" t="s">
        <v>50</v>
      </c>
      <c r="AL233" t="s">
        <v>54</v>
      </c>
      <c r="AM233" t="s">
        <v>11</v>
      </c>
      <c r="AN233" t="s">
        <v>61</v>
      </c>
      <c r="AO233" t="s">
        <v>62</v>
      </c>
      <c r="AP233" t="s">
        <v>11</v>
      </c>
      <c r="AQ233" t="s">
        <v>63</v>
      </c>
      <c r="AR233">
        <v>0</v>
      </c>
      <c r="AS233">
        <v>0</v>
      </c>
      <c r="AT233">
        <v>2</v>
      </c>
      <c r="AU233">
        <v>0</v>
      </c>
      <c r="AV233" t="s">
        <v>11</v>
      </c>
      <c r="AW233">
        <v>12</v>
      </c>
      <c r="AX233" t="s">
        <v>64</v>
      </c>
      <c r="AY233">
        <v>1</v>
      </c>
      <c r="AZ233" t="s">
        <v>1</v>
      </c>
      <c r="BA233">
        <v>41.468597000000003</v>
      </c>
      <c r="BB233">
        <v>-81.721969999999899</v>
      </c>
      <c r="BC233">
        <v>2015</v>
      </c>
      <c r="BD233">
        <v>12</v>
      </c>
      <c r="BE233">
        <v>1279</v>
      </c>
      <c r="BF233">
        <v>83</v>
      </c>
      <c r="BG233">
        <v>390351027001</v>
      </c>
      <c r="BH233">
        <v>1741</v>
      </c>
      <c r="BI233">
        <v>128781</v>
      </c>
      <c r="BJ233">
        <v>624</v>
      </c>
      <c r="BK233">
        <v>317</v>
      </c>
      <c r="BL233">
        <v>307</v>
      </c>
      <c r="BM233">
        <v>29.6999999999999</v>
      </c>
      <c r="BN233">
        <v>67</v>
      </c>
      <c r="BO233">
        <v>17</v>
      </c>
      <c r="BP233">
        <v>65</v>
      </c>
      <c r="BQ233">
        <v>15</v>
      </c>
      <c r="BR233">
        <v>4</v>
      </c>
      <c r="BS233">
        <v>0</v>
      </c>
      <c r="BT233">
        <v>0</v>
      </c>
      <c r="BU233">
        <v>54</v>
      </c>
      <c r="BV233">
        <v>100</v>
      </c>
      <c r="BW233">
        <v>45</v>
      </c>
      <c r="BX233">
        <v>13</v>
      </c>
      <c r="BY233">
        <v>59</v>
      </c>
      <c r="BZ233">
        <v>54</v>
      </c>
      <c r="CA233">
        <v>32</v>
      </c>
      <c r="CB233">
        <v>40</v>
      </c>
      <c r="CC233">
        <v>0</v>
      </c>
      <c r="CD233">
        <v>13</v>
      </c>
      <c r="CE233">
        <v>0</v>
      </c>
      <c r="CF233">
        <v>9</v>
      </c>
      <c r="CG233">
        <v>37</v>
      </c>
      <c r="CH233">
        <v>0</v>
      </c>
      <c r="CI233">
        <v>0</v>
      </c>
      <c r="CJ233">
        <v>0</v>
      </c>
      <c r="CK233">
        <v>164</v>
      </c>
      <c r="CL233">
        <v>46</v>
      </c>
      <c r="CM233">
        <v>279</v>
      </c>
      <c r="CN233">
        <v>330</v>
      </c>
      <c r="CO233">
        <v>0</v>
      </c>
      <c r="CP233">
        <v>0</v>
      </c>
      <c r="CQ233">
        <v>0</v>
      </c>
      <c r="CR233">
        <v>0</v>
      </c>
      <c r="CS233">
        <v>15</v>
      </c>
      <c r="CT233">
        <v>185</v>
      </c>
      <c r="CU233">
        <v>402</v>
      </c>
      <c r="CV233">
        <v>143</v>
      </c>
      <c r="CW233">
        <v>187</v>
      </c>
      <c r="CX233">
        <v>28</v>
      </c>
      <c r="CY233">
        <v>10</v>
      </c>
      <c r="CZ233">
        <v>34</v>
      </c>
      <c r="DA233">
        <v>0</v>
      </c>
      <c r="DB233">
        <v>0</v>
      </c>
      <c r="DC233">
        <v>0</v>
      </c>
      <c r="DD233">
        <v>0</v>
      </c>
      <c r="DE233">
        <v>0</v>
      </c>
      <c r="DF233">
        <v>18971</v>
      </c>
      <c r="DG233">
        <v>3.03</v>
      </c>
      <c r="DH233">
        <v>95</v>
      </c>
      <c r="DI233">
        <v>274</v>
      </c>
      <c r="DJ233">
        <v>206</v>
      </c>
      <c r="DK233">
        <v>68</v>
      </c>
      <c r="DL233">
        <v>77</v>
      </c>
      <c r="DM233">
        <f t="shared" si="33"/>
        <v>0</v>
      </c>
      <c r="DN233">
        <f t="shared" si="34"/>
        <v>0</v>
      </c>
      <c r="DO233">
        <f t="shared" si="35"/>
        <v>0</v>
      </c>
      <c r="DP233">
        <f t="shared" si="36"/>
        <v>0</v>
      </c>
      <c r="DQ233">
        <f t="shared" si="37"/>
        <v>1</v>
      </c>
      <c r="DR233">
        <f t="shared" si="38"/>
        <v>0</v>
      </c>
      <c r="DS233">
        <f t="shared" si="39"/>
        <v>0</v>
      </c>
      <c r="DT233">
        <f t="shared" si="40"/>
        <v>0</v>
      </c>
      <c r="DU233">
        <f t="shared" si="41"/>
        <v>0</v>
      </c>
      <c r="DV233">
        <f t="shared" si="42"/>
        <v>0</v>
      </c>
      <c r="DW233">
        <f t="shared" si="43"/>
        <v>0</v>
      </c>
    </row>
    <row r="234" spans="1:127" x14ac:dyDescent="0.25">
      <c r="A234">
        <v>20154022996</v>
      </c>
      <c r="B234">
        <v>10223</v>
      </c>
      <c r="C234" t="s">
        <v>443</v>
      </c>
      <c r="D234">
        <v>0.32</v>
      </c>
      <c r="E234">
        <v>20150803</v>
      </c>
      <c r="F234" t="s">
        <v>253</v>
      </c>
      <c r="G234">
        <v>13</v>
      </c>
      <c r="H234">
        <v>0</v>
      </c>
      <c r="I234" t="s">
        <v>40</v>
      </c>
      <c r="J234">
        <v>5</v>
      </c>
      <c r="K234" t="s">
        <v>68</v>
      </c>
      <c r="L234" t="s">
        <v>42</v>
      </c>
      <c r="M234" t="s">
        <v>11</v>
      </c>
      <c r="N234" t="s">
        <v>43</v>
      </c>
      <c r="O234" t="s">
        <v>121</v>
      </c>
      <c r="P234" t="s">
        <v>104</v>
      </c>
      <c r="Q234" t="s">
        <v>46</v>
      </c>
      <c r="R234" t="s">
        <v>54</v>
      </c>
      <c r="S234" t="s">
        <v>48</v>
      </c>
      <c r="T234" t="s">
        <v>1132</v>
      </c>
      <c r="U234" t="s">
        <v>49</v>
      </c>
      <c r="V234" t="s">
        <v>50</v>
      </c>
      <c r="W234" t="s">
        <v>51</v>
      </c>
      <c r="X234">
        <v>49</v>
      </c>
      <c r="Y234" t="s">
        <v>60</v>
      </c>
      <c r="Z234" t="s">
        <v>74</v>
      </c>
      <c r="AA234" t="s">
        <v>54</v>
      </c>
      <c r="AB234" t="s">
        <v>11</v>
      </c>
      <c r="AC234" t="s">
        <v>86</v>
      </c>
      <c r="AD234" t="s">
        <v>56</v>
      </c>
      <c r="AE234" t="s">
        <v>47</v>
      </c>
      <c r="AF234" t="s">
        <v>47</v>
      </c>
      <c r="AG234" t="s">
        <v>59</v>
      </c>
      <c r="AH234">
        <v>55</v>
      </c>
      <c r="AI234" t="s">
        <v>60</v>
      </c>
      <c r="AJ234" t="s">
        <v>47</v>
      </c>
      <c r="AK234" t="s">
        <v>47</v>
      </c>
      <c r="AL234" t="s">
        <v>54</v>
      </c>
      <c r="AM234" t="s">
        <v>11</v>
      </c>
      <c r="AN234" t="s">
        <v>61</v>
      </c>
      <c r="AO234" t="s">
        <v>62</v>
      </c>
      <c r="AP234" t="s">
        <v>1133</v>
      </c>
      <c r="AQ234" t="s">
        <v>63</v>
      </c>
      <c r="AR234">
        <v>0</v>
      </c>
      <c r="AS234">
        <v>0</v>
      </c>
      <c r="AT234">
        <v>0</v>
      </c>
      <c r="AU234">
        <v>1</v>
      </c>
      <c r="AV234" t="s">
        <v>174</v>
      </c>
      <c r="AW234">
        <v>12</v>
      </c>
      <c r="AX234" t="s">
        <v>64</v>
      </c>
      <c r="AY234">
        <v>1</v>
      </c>
      <c r="AZ234" t="s">
        <v>1</v>
      </c>
      <c r="BA234">
        <v>41.504997000000003</v>
      </c>
      <c r="BB234">
        <v>-81.685576999999896</v>
      </c>
      <c r="BC234">
        <v>2015</v>
      </c>
      <c r="BD234">
        <v>8</v>
      </c>
      <c r="BE234">
        <v>1395</v>
      </c>
      <c r="BF234">
        <v>163</v>
      </c>
      <c r="BG234">
        <v>390351078021</v>
      </c>
      <c r="BH234">
        <v>1904</v>
      </c>
      <c r="BI234">
        <v>417649</v>
      </c>
      <c r="BJ234">
        <v>366</v>
      </c>
      <c r="BK234">
        <v>192</v>
      </c>
      <c r="BL234">
        <v>174</v>
      </c>
      <c r="BM234">
        <v>58.299999999999898</v>
      </c>
      <c r="BN234">
        <v>0</v>
      </c>
      <c r="BO234">
        <v>0</v>
      </c>
      <c r="BP234">
        <v>0</v>
      </c>
      <c r="BQ234">
        <v>0</v>
      </c>
      <c r="BR234">
        <v>0</v>
      </c>
      <c r="BS234">
        <v>21</v>
      </c>
      <c r="BT234">
        <v>0</v>
      </c>
      <c r="BU234">
        <v>0</v>
      </c>
      <c r="BV234">
        <v>19</v>
      </c>
      <c r="BW234">
        <v>31</v>
      </c>
      <c r="BX234">
        <v>0</v>
      </c>
      <c r="BY234">
        <v>0</v>
      </c>
      <c r="BZ234">
        <v>10</v>
      </c>
      <c r="CA234">
        <v>44</v>
      </c>
      <c r="CB234">
        <v>80</v>
      </c>
      <c r="CC234">
        <v>11</v>
      </c>
      <c r="CD234">
        <v>29</v>
      </c>
      <c r="CE234">
        <v>27</v>
      </c>
      <c r="CF234">
        <v>23</v>
      </c>
      <c r="CG234">
        <v>26</v>
      </c>
      <c r="CH234">
        <v>23</v>
      </c>
      <c r="CI234">
        <v>18</v>
      </c>
      <c r="CJ234">
        <v>4</v>
      </c>
      <c r="CK234">
        <v>0</v>
      </c>
      <c r="CL234">
        <v>121</v>
      </c>
      <c r="CM234">
        <v>229</v>
      </c>
      <c r="CN234">
        <v>70</v>
      </c>
      <c r="CO234">
        <v>0</v>
      </c>
      <c r="CP234">
        <v>48</v>
      </c>
      <c r="CQ234">
        <v>0</v>
      </c>
      <c r="CR234">
        <v>0</v>
      </c>
      <c r="CS234">
        <v>19</v>
      </c>
      <c r="CT234">
        <v>0</v>
      </c>
      <c r="CU234">
        <v>345</v>
      </c>
      <c r="CV234">
        <v>77</v>
      </c>
      <c r="CW234">
        <v>153</v>
      </c>
      <c r="CX234">
        <v>10</v>
      </c>
      <c r="CY234">
        <v>0</v>
      </c>
      <c r="CZ234">
        <v>59</v>
      </c>
      <c r="DA234">
        <v>23</v>
      </c>
      <c r="DB234">
        <v>16</v>
      </c>
      <c r="DC234">
        <v>7</v>
      </c>
      <c r="DD234">
        <v>0</v>
      </c>
      <c r="DE234">
        <v>0</v>
      </c>
      <c r="DF234">
        <v>8771</v>
      </c>
      <c r="DG234">
        <v>1.35</v>
      </c>
      <c r="DH234">
        <v>224</v>
      </c>
      <c r="DI234">
        <v>356</v>
      </c>
      <c r="DJ234">
        <v>271</v>
      </c>
      <c r="DK234">
        <v>85</v>
      </c>
      <c r="DL234">
        <v>7</v>
      </c>
      <c r="DM234">
        <f t="shared" si="33"/>
        <v>0</v>
      </c>
      <c r="DN234">
        <f t="shared" si="34"/>
        <v>0</v>
      </c>
      <c r="DO234">
        <f t="shared" si="35"/>
        <v>0</v>
      </c>
      <c r="DP234">
        <f t="shared" si="36"/>
        <v>0</v>
      </c>
      <c r="DQ234">
        <f t="shared" si="37"/>
        <v>1</v>
      </c>
      <c r="DR234">
        <f t="shared" si="38"/>
        <v>0</v>
      </c>
      <c r="DS234">
        <f t="shared" si="39"/>
        <v>0</v>
      </c>
      <c r="DT234">
        <f t="shared" si="40"/>
        <v>0</v>
      </c>
      <c r="DU234">
        <f t="shared" si="41"/>
        <v>0</v>
      </c>
      <c r="DV234">
        <f t="shared" si="42"/>
        <v>0</v>
      </c>
      <c r="DW234">
        <f t="shared" si="43"/>
        <v>0</v>
      </c>
    </row>
    <row r="235" spans="1:127" x14ac:dyDescent="0.25">
      <c r="A235">
        <v>20154026389</v>
      </c>
      <c r="B235">
        <v>11650</v>
      </c>
      <c r="C235" t="s">
        <v>124</v>
      </c>
      <c r="D235">
        <v>0.62</v>
      </c>
      <c r="E235">
        <v>20150902</v>
      </c>
      <c r="F235" t="s">
        <v>109</v>
      </c>
      <c r="G235">
        <v>9</v>
      </c>
      <c r="H235">
        <v>0</v>
      </c>
      <c r="I235" t="s">
        <v>82</v>
      </c>
      <c r="J235">
        <v>12</v>
      </c>
      <c r="K235" t="s">
        <v>41</v>
      </c>
      <c r="L235" t="s">
        <v>42</v>
      </c>
      <c r="M235" t="s">
        <v>11</v>
      </c>
      <c r="N235" t="s">
        <v>70</v>
      </c>
      <c r="O235" t="s">
        <v>71</v>
      </c>
      <c r="P235" t="s">
        <v>45</v>
      </c>
      <c r="Q235" t="s">
        <v>72</v>
      </c>
      <c r="R235" t="s">
        <v>119</v>
      </c>
      <c r="S235" t="s">
        <v>98</v>
      </c>
      <c r="T235" t="s">
        <v>1134</v>
      </c>
      <c r="U235" t="s">
        <v>59</v>
      </c>
      <c r="V235" t="s">
        <v>77</v>
      </c>
      <c r="W235" t="s">
        <v>76</v>
      </c>
      <c r="X235">
        <v>0</v>
      </c>
      <c r="Y235" t="s">
        <v>60</v>
      </c>
      <c r="Z235" t="s">
        <v>74</v>
      </c>
      <c r="AA235" t="s">
        <v>54</v>
      </c>
      <c r="AB235" t="s">
        <v>11</v>
      </c>
      <c r="AC235" t="s">
        <v>75</v>
      </c>
      <c r="AD235" t="s">
        <v>97</v>
      </c>
      <c r="AE235" t="s">
        <v>54</v>
      </c>
      <c r="AF235" t="s">
        <v>48</v>
      </c>
      <c r="AG235" t="s">
        <v>49</v>
      </c>
      <c r="AH235">
        <v>33</v>
      </c>
      <c r="AI235" t="s">
        <v>52</v>
      </c>
      <c r="AJ235" t="s">
        <v>51</v>
      </c>
      <c r="AK235" t="s">
        <v>50</v>
      </c>
      <c r="AL235" t="s">
        <v>54</v>
      </c>
      <c r="AM235" t="s">
        <v>11</v>
      </c>
      <c r="AN235" t="s">
        <v>61</v>
      </c>
      <c r="AO235" t="s">
        <v>62</v>
      </c>
      <c r="AP235" t="s">
        <v>1135</v>
      </c>
      <c r="AQ235" t="s">
        <v>63</v>
      </c>
      <c r="AR235">
        <v>0</v>
      </c>
      <c r="AS235">
        <v>0</v>
      </c>
      <c r="AT235">
        <v>0</v>
      </c>
      <c r="AU235">
        <v>0</v>
      </c>
      <c r="AV235" t="s">
        <v>11</v>
      </c>
      <c r="AW235">
        <v>12</v>
      </c>
      <c r="AX235" t="s">
        <v>64</v>
      </c>
      <c r="AY235">
        <v>1</v>
      </c>
      <c r="AZ235" t="s">
        <v>1</v>
      </c>
      <c r="BA235">
        <v>41.499004999999897</v>
      </c>
      <c r="BB235">
        <v>-81.685664000000003</v>
      </c>
      <c r="BC235">
        <v>2015</v>
      </c>
      <c r="BD235">
        <v>9</v>
      </c>
      <c r="BE235">
        <v>1414</v>
      </c>
      <c r="BF235">
        <v>162</v>
      </c>
      <c r="BG235">
        <v>390351077011</v>
      </c>
      <c r="BH235">
        <v>2142</v>
      </c>
      <c r="BI235">
        <v>1770609</v>
      </c>
      <c r="BJ235">
        <v>1377</v>
      </c>
      <c r="BK235">
        <v>688</v>
      </c>
      <c r="BL235">
        <v>689</v>
      </c>
      <c r="BM235">
        <v>31.1999999999999</v>
      </c>
      <c r="BN235">
        <v>19</v>
      </c>
      <c r="BO235">
        <v>0</v>
      </c>
      <c r="BP235">
        <v>0</v>
      </c>
      <c r="BQ235">
        <v>0</v>
      </c>
      <c r="BR235">
        <v>35</v>
      </c>
      <c r="BS235">
        <v>50</v>
      </c>
      <c r="BT235">
        <v>14</v>
      </c>
      <c r="BU235">
        <v>173</v>
      </c>
      <c r="BV235">
        <v>326</v>
      </c>
      <c r="BW235">
        <v>228</v>
      </c>
      <c r="BX235">
        <v>82</v>
      </c>
      <c r="BY235">
        <v>93</v>
      </c>
      <c r="BZ235">
        <v>60</v>
      </c>
      <c r="CA235">
        <v>93</v>
      </c>
      <c r="CB235">
        <v>168</v>
      </c>
      <c r="CC235">
        <v>7</v>
      </c>
      <c r="CD235">
        <v>19</v>
      </c>
      <c r="CE235">
        <v>10</v>
      </c>
      <c r="CF235">
        <v>0</v>
      </c>
      <c r="CG235">
        <v>0</v>
      </c>
      <c r="CH235">
        <v>0</v>
      </c>
      <c r="CI235">
        <v>0</v>
      </c>
      <c r="CJ235">
        <v>0</v>
      </c>
      <c r="CK235">
        <v>19</v>
      </c>
      <c r="CL235">
        <v>10</v>
      </c>
      <c r="CM235">
        <v>358</v>
      </c>
      <c r="CN235">
        <v>871</v>
      </c>
      <c r="CO235">
        <v>30</v>
      </c>
      <c r="CP235">
        <v>62</v>
      </c>
      <c r="CQ235">
        <v>0</v>
      </c>
      <c r="CR235">
        <v>19</v>
      </c>
      <c r="CS235">
        <v>37</v>
      </c>
      <c r="CT235">
        <v>22</v>
      </c>
      <c r="CU235">
        <v>1086</v>
      </c>
      <c r="CV235">
        <v>130</v>
      </c>
      <c r="CW235">
        <v>154</v>
      </c>
      <c r="CX235">
        <v>40</v>
      </c>
      <c r="CY235">
        <v>40</v>
      </c>
      <c r="CZ235">
        <v>101</v>
      </c>
      <c r="DA235">
        <v>0</v>
      </c>
      <c r="DB235">
        <v>310</v>
      </c>
      <c r="DC235">
        <v>152</v>
      </c>
      <c r="DD235">
        <v>140</v>
      </c>
      <c r="DE235">
        <v>19</v>
      </c>
      <c r="DF235">
        <v>36786</v>
      </c>
      <c r="DG235">
        <v>1.54</v>
      </c>
      <c r="DH235">
        <v>353</v>
      </c>
      <c r="DI235">
        <v>990</v>
      </c>
      <c r="DJ235">
        <v>896</v>
      </c>
      <c r="DK235">
        <v>94</v>
      </c>
      <c r="DL235">
        <v>55</v>
      </c>
      <c r="DM235">
        <f t="shared" si="33"/>
        <v>0</v>
      </c>
      <c r="DN235">
        <f t="shared" si="34"/>
        <v>0</v>
      </c>
      <c r="DO235">
        <f t="shared" si="35"/>
        <v>0</v>
      </c>
      <c r="DP235">
        <f t="shared" si="36"/>
        <v>0</v>
      </c>
      <c r="DQ235">
        <f t="shared" si="37"/>
        <v>1</v>
      </c>
      <c r="DR235">
        <f t="shared" si="38"/>
        <v>0</v>
      </c>
      <c r="DS235">
        <f t="shared" si="39"/>
        <v>0</v>
      </c>
      <c r="DT235">
        <f t="shared" si="40"/>
        <v>0</v>
      </c>
      <c r="DU235">
        <f t="shared" si="41"/>
        <v>0</v>
      </c>
      <c r="DV235">
        <f t="shared" si="42"/>
        <v>0</v>
      </c>
      <c r="DW235">
        <f t="shared" si="43"/>
        <v>0</v>
      </c>
    </row>
    <row r="236" spans="1:127" x14ac:dyDescent="0.25">
      <c r="A236">
        <v>20154026617</v>
      </c>
      <c r="B236">
        <v>12123</v>
      </c>
      <c r="C236" t="s">
        <v>154</v>
      </c>
      <c r="D236">
        <v>0.63</v>
      </c>
      <c r="E236">
        <v>20150910</v>
      </c>
      <c r="F236" t="s">
        <v>155</v>
      </c>
      <c r="G236">
        <v>71</v>
      </c>
      <c r="H236">
        <v>0</v>
      </c>
      <c r="I236" t="s">
        <v>67</v>
      </c>
      <c r="J236">
        <v>17</v>
      </c>
      <c r="K236" t="s">
        <v>41</v>
      </c>
      <c r="L236" t="s">
        <v>42</v>
      </c>
      <c r="M236" t="s">
        <v>11</v>
      </c>
      <c r="N236" t="s">
        <v>43</v>
      </c>
      <c r="O236" t="s">
        <v>71</v>
      </c>
      <c r="P236" t="s">
        <v>45</v>
      </c>
      <c r="Q236" t="s">
        <v>94</v>
      </c>
      <c r="R236" t="s">
        <v>95</v>
      </c>
      <c r="S236" t="s">
        <v>96</v>
      </c>
      <c r="T236" t="s">
        <v>1136</v>
      </c>
      <c r="U236" t="s">
        <v>89</v>
      </c>
      <c r="V236" t="s">
        <v>76</v>
      </c>
      <c r="W236" t="s">
        <v>47</v>
      </c>
      <c r="X236">
        <v>42</v>
      </c>
      <c r="Y236" t="s">
        <v>52</v>
      </c>
      <c r="Z236" t="s">
        <v>74</v>
      </c>
      <c r="AA236" t="s">
        <v>54</v>
      </c>
      <c r="AB236" t="s">
        <v>11</v>
      </c>
      <c r="AC236" t="s">
        <v>86</v>
      </c>
      <c r="AD236" t="s">
        <v>56</v>
      </c>
      <c r="AE236" t="s">
        <v>54</v>
      </c>
      <c r="AF236" t="s">
        <v>122</v>
      </c>
      <c r="AG236" t="s">
        <v>59</v>
      </c>
      <c r="AH236">
        <v>24</v>
      </c>
      <c r="AI236" t="s">
        <v>52</v>
      </c>
      <c r="AJ236" t="s">
        <v>76</v>
      </c>
      <c r="AK236" t="s">
        <v>77</v>
      </c>
      <c r="AL236" t="s">
        <v>54</v>
      </c>
      <c r="AM236" t="s">
        <v>11</v>
      </c>
      <c r="AN236" t="s">
        <v>61</v>
      </c>
      <c r="AO236" t="s">
        <v>62</v>
      </c>
      <c r="AP236" t="s">
        <v>1137</v>
      </c>
      <c r="AQ236" t="s">
        <v>63</v>
      </c>
      <c r="AR236">
        <v>0</v>
      </c>
      <c r="AS236">
        <v>0</v>
      </c>
      <c r="AT236">
        <v>0</v>
      </c>
      <c r="AU236">
        <v>1</v>
      </c>
      <c r="AV236" t="s">
        <v>11</v>
      </c>
      <c r="AW236">
        <v>12</v>
      </c>
      <c r="AX236" t="s">
        <v>64</v>
      </c>
      <c r="AY236">
        <v>1</v>
      </c>
      <c r="AZ236" t="s">
        <v>1</v>
      </c>
      <c r="BA236">
        <v>41.469566999999898</v>
      </c>
      <c r="BB236">
        <v>-81.734336999999897</v>
      </c>
      <c r="BC236">
        <v>2015</v>
      </c>
      <c r="BD236">
        <v>9</v>
      </c>
      <c r="BE236">
        <v>1428</v>
      </c>
      <c r="BF236">
        <v>87</v>
      </c>
      <c r="BG236">
        <v>390351027005</v>
      </c>
      <c r="BH236">
        <v>1745</v>
      </c>
      <c r="BI236">
        <v>254367</v>
      </c>
      <c r="BJ236">
        <v>631</v>
      </c>
      <c r="BK236">
        <v>354</v>
      </c>
      <c r="BL236">
        <v>277</v>
      </c>
      <c r="BM236">
        <v>32.399999999999899</v>
      </c>
      <c r="BN236">
        <v>78</v>
      </c>
      <c r="BO236">
        <v>41</v>
      </c>
      <c r="BP236">
        <v>2</v>
      </c>
      <c r="BQ236">
        <v>26</v>
      </c>
      <c r="BR236">
        <v>0</v>
      </c>
      <c r="BS236">
        <v>13</v>
      </c>
      <c r="BT236">
        <v>4</v>
      </c>
      <c r="BU236">
        <v>55</v>
      </c>
      <c r="BV236">
        <v>69</v>
      </c>
      <c r="BW236">
        <v>43</v>
      </c>
      <c r="BX236">
        <v>46</v>
      </c>
      <c r="BY236">
        <v>42</v>
      </c>
      <c r="BZ236">
        <v>39</v>
      </c>
      <c r="CA236">
        <v>127</v>
      </c>
      <c r="CB236">
        <v>30</v>
      </c>
      <c r="CC236">
        <v>0</v>
      </c>
      <c r="CD236">
        <v>7</v>
      </c>
      <c r="CE236">
        <v>0</v>
      </c>
      <c r="CF236">
        <v>0</v>
      </c>
      <c r="CG236">
        <v>0</v>
      </c>
      <c r="CH236">
        <v>9</v>
      </c>
      <c r="CI236">
        <v>0</v>
      </c>
      <c r="CJ236">
        <v>0</v>
      </c>
      <c r="CK236">
        <v>147</v>
      </c>
      <c r="CL236">
        <v>9</v>
      </c>
      <c r="CM236">
        <v>234</v>
      </c>
      <c r="CN236">
        <v>321</v>
      </c>
      <c r="CO236">
        <v>0</v>
      </c>
      <c r="CP236">
        <v>76</v>
      </c>
      <c r="CQ236">
        <v>0</v>
      </c>
      <c r="CR236">
        <v>0</v>
      </c>
      <c r="CS236">
        <v>0</v>
      </c>
      <c r="CT236">
        <v>88</v>
      </c>
      <c r="CU236">
        <v>412</v>
      </c>
      <c r="CV236">
        <v>113</v>
      </c>
      <c r="CW236">
        <v>151</v>
      </c>
      <c r="CX236">
        <v>22</v>
      </c>
      <c r="CY236">
        <v>56</v>
      </c>
      <c r="CZ236">
        <v>43</v>
      </c>
      <c r="DA236">
        <v>11</v>
      </c>
      <c r="DB236">
        <v>16</v>
      </c>
      <c r="DC236">
        <v>0</v>
      </c>
      <c r="DD236">
        <v>0</v>
      </c>
      <c r="DE236">
        <v>0</v>
      </c>
      <c r="DF236">
        <v>25920</v>
      </c>
      <c r="DG236">
        <v>2.33</v>
      </c>
      <c r="DH236">
        <v>24</v>
      </c>
      <c r="DI236">
        <v>356</v>
      </c>
      <c r="DJ236">
        <v>271</v>
      </c>
      <c r="DK236">
        <v>85</v>
      </c>
      <c r="DL236">
        <v>55</v>
      </c>
      <c r="DM236">
        <f t="shared" si="33"/>
        <v>0</v>
      </c>
      <c r="DN236">
        <f t="shared" si="34"/>
        <v>0</v>
      </c>
      <c r="DO236">
        <f t="shared" si="35"/>
        <v>0</v>
      </c>
      <c r="DP236">
        <f t="shared" si="36"/>
        <v>0</v>
      </c>
      <c r="DQ236">
        <f t="shared" si="37"/>
        <v>1</v>
      </c>
      <c r="DR236">
        <f t="shared" si="38"/>
        <v>0</v>
      </c>
      <c r="DS236">
        <f t="shared" si="39"/>
        <v>0</v>
      </c>
      <c r="DT236">
        <f t="shared" si="40"/>
        <v>0</v>
      </c>
      <c r="DU236">
        <f t="shared" si="41"/>
        <v>0</v>
      </c>
      <c r="DV236">
        <f t="shared" si="42"/>
        <v>0</v>
      </c>
      <c r="DW236">
        <f t="shared" si="43"/>
        <v>0</v>
      </c>
    </row>
    <row r="237" spans="1:127" x14ac:dyDescent="0.25">
      <c r="A237">
        <v>20154026832</v>
      </c>
      <c r="B237">
        <v>12034</v>
      </c>
      <c r="C237" t="s">
        <v>254</v>
      </c>
      <c r="D237">
        <v>1.63</v>
      </c>
      <c r="E237">
        <v>20150910</v>
      </c>
      <c r="F237" t="s">
        <v>255</v>
      </c>
      <c r="G237" t="s">
        <v>690</v>
      </c>
      <c r="H237">
        <v>0</v>
      </c>
      <c r="I237" t="s">
        <v>67</v>
      </c>
      <c r="J237">
        <v>19</v>
      </c>
      <c r="K237" t="s">
        <v>41</v>
      </c>
      <c r="L237" t="s">
        <v>42</v>
      </c>
      <c r="M237" t="s">
        <v>11</v>
      </c>
      <c r="N237" t="s">
        <v>43</v>
      </c>
      <c r="O237" t="s">
        <v>71</v>
      </c>
      <c r="P237" t="s">
        <v>45</v>
      </c>
      <c r="Q237" t="s">
        <v>46</v>
      </c>
      <c r="R237" t="s">
        <v>95</v>
      </c>
      <c r="S237" t="s">
        <v>96</v>
      </c>
      <c r="T237" t="s">
        <v>1138</v>
      </c>
      <c r="U237" t="s">
        <v>398</v>
      </c>
      <c r="V237" t="s">
        <v>51</v>
      </c>
      <c r="W237" t="s">
        <v>77</v>
      </c>
      <c r="X237">
        <v>53</v>
      </c>
      <c r="Y237" t="s">
        <v>60</v>
      </c>
      <c r="Z237" t="s">
        <v>85</v>
      </c>
      <c r="AA237" t="s">
        <v>54</v>
      </c>
      <c r="AB237" t="s">
        <v>11</v>
      </c>
      <c r="AC237" t="s">
        <v>86</v>
      </c>
      <c r="AD237" t="s">
        <v>56</v>
      </c>
      <c r="AE237" t="s">
        <v>57</v>
      </c>
      <c r="AF237" t="s">
        <v>122</v>
      </c>
      <c r="AG237" t="s">
        <v>59</v>
      </c>
      <c r="AH237">
        <v>38</v>
      </c>
      <c r="AI237" t="s">
        <v>52</v>
      </c>
      <c r="AJ237" t="s">
        <v>50</v>
      </c>
      <c r="AK237" t="s">
        <v>51</v>
      </c>
      <c r="AL237" t="s">
        <v>54</v>
      </c>
      <c r="AM237" t="s">
        <v>11</v>
      </c>
      <c r="AN237" t="s">
        <v>61</v>
      </c>
      <c r="AO237" t="s">
        <v>62</v>
      </c>
      <c r="AP237" t="s">
        <v>1139</v>
      </c>
      <c r="AQ237" t="s">
        <v>63</v>
      </c>
      <c r="AR237">
        <v>0</v>
      </c>
      <c r="AS237">
        <v>1</v>
      </c>
      <c r="AT237">
        <v>0</v>
      </c>
      <c r="AU237">
        <v>0</v>
      </c>
      <c r="AV237" t="s">
        <v>11</v>
      </c>
      <c r="AW237">
        <v>12</v>
      </c>
      <c r="AX237" t="s">
        <v>64</v>
      </c>
      <c r="AY237">
        <v>1</v>
      </c>
      <c r="AZ237" t="s">
        <v>90</v>
      </c>
      <c r="BA237">
        <v>41.479244000000001</v>
      </c>
      <c r="BB237">
        <v>-81.716476999999898</v>
      </c>
      <c r="BC237">
        <v>2015</v>
      </c>
      <c r="BD237">
        <v>9</v>
      </c>
      <c r="BE237">
        <v>1453</v>
      </c>
      <c r="BF237">
        <v>108</v>
      </c>
      <c r="BG237">
        <v>390351038002</v>
      </c>
      <c r="BH237">
        <v>1951</v>
      </c>
      <c r="BI237">
        <v>363218</v>
      </c>
      <c r="BJ237">
        <v>907</v>
      </c>
      <c r="BK237">
        <v>409</v>
      </c>
      <c r="BL237">
        <v>498</v>
      </c>
      <c r="BM237">
        <v>36.6</v>
      </c>
      <c r="BN237">
        <v>22</v>
      </c>
      <c r="BO237">
        <v>18</v>
      </c>
      <c r="BP237">
        <v>40</v>
      </c>
      <c r="BQ237">
        <v>84</v>
      </c>
      <c r="BR237">
        <v>49</v>
      </c>
      <c r="BS237">
        <v>19</v>
      </c>
      <c r="BT237">
        <v>9</v>
      </c>
      <c r="BU237">
        <v>36</v>
      </c>
      <c r="BV237">
        <v>49</v>
      </c>
      <c r="BW237">
        <v>80</v>
      </c>
      <c r="BX237">
        <v>120</v>
      </c>
      <c r="BY237">
        <v>101</v>
      </c>
      <c r="BZ237">
        <v>46</v>
      </c>
      <c r="CA237">
        <v>89</v>
      </c>
      <c r="CB237">
        <v>90</v>
      </c>
      <c r="CC237">
        <v>14</v>
      </c>
      <c r="CD237">
        <v>3</v>
      </c>
      <c r="CE237">
        <v>0</v>
      </c>
      <c r="CF237">
        <v>13</v>
      </c>
      <c r="CG237">
        <v>9</v>
      </c>
      <c r="CH237">
        <v>14</v>
      </c>
      <c r="CI237">
        <v>0</v>
      </c>
      <c r="CJ237">
        <v>2</v>
      </c>
      <c r="CK237">
        <v>164</v>
      </c>
      <c r="CL237">
        <v>38</v>
      </c>
      <c r="CM237">
        <v>58</v>
      </c>
      <c r="CN237">
        <v>839</v>
      </c>
      <c r="CO237">
        <v>0</v>
      </c>
      <c r="CP237">
        <v>0</v>
      </c>
      <c r="CQ237">
        <v>0</v>
      </c>
      <c r="CR237">
        <v>0</v>
      </c>
      <c r="CS237">
        <v>10</v>
      </c>
      <c r="CT237">
        <v>45</v>
      </c>
      <c r="CU237">
        <v>630</v>
      </c>
      <c r="CV237">
        <v>155</v>
      </c>
      <c r="CW237">
        <v>97</v>
      </c>
      <c r="CX237">
        <v>140</v>
      </c>
      <c r="CY237">
        <v>16</v>
      </c>
      <c r="CZ237">
        <v>72</v>
      </c>
      <c r="DA237">
        <v>9</v>
      </c>
      <c r="DB237">
        <v>82</v>
      </c>
      <c r="DC237">
        <v>49</v>
      </c>
      <c r="DD237">
        <v>10</v>
      </c>
      <c r="DE237">
        <v>0</v>
      </c>
      <c r="DF237">
        <v>28182</v>
      </c>
      <c r="DG237">
        <v>2.2200000000000002</v>
      </c>
      <c r="DH237">
        <v>60</v>
      </c>
      <c r="DI237">
        <v>562</v>
      </c>
      <c r="DJ237">
        <v>408</v>
      </c>
      <c r="DK237">
        <v>154</v>
      </c>
      <c r="DL237">
        <v>231</v>
      </c>
      <c r="DM237">
        <f t="shared" si="33"/>
        <v>0</v>
      </c>
      <c r="DN237">
        <f t="shared" si="34"/>
        <v>0</v>
      </c>
      <c r="DO237">
        <f t="shared" si="35"/>
        <v>0</v>
      </c>
      <c r="DP237">
        <f t="shared" si="36"/>
        <v>0</v>
      </c>
      <c r="DQ237">
        <f t="shared" si="37"/>
        <v>1</v>
      </c>
      <c r="DR237">
        <f t="shared" si="38"/>
        <v>0</v>
      </c>
      <c r="DS237">
        <f t="shared" si="39"/>
        <v>0</v>
      </c>
      <c r="DT237">
        <f t="shared" si="40"/>
        <v>0</v>
      </c>
      <c r="DU237">
        <f t="shared" si="41"/>
        <v>0</v>
      </c>
      <c r="DV237">
        <f t="shared" si="42"/>
        <v>0</v>
      </c>
      <c r="DW237">
        <f t="shared" si="43"/>
        <v>0</v>
      </c>
    </row>
    <row r="238" spans="1:127" x14ac:dyDescent="0.25">
      <c r="A238">
        <v>20154027074</v>
      </c>
      <c r="B238">
        <v>12081</v>
      </c>
      <c r="C238" t="s">
        <v>37</v>
      </c>
      <c r="D238">
        <v>0.87</v>
      </c>
      <c r="E238">
        <v>20150911</v>
      </c>
      <c r="F238" t="s">
        <v>38</v>
      </c>
      <c r="G238" t="s">
        <v>949</v>
      </c>
      <c r="H238">
        <v>0</v>
      </c>
      <c r="I238" t="s">
        <v>125</v>
      </c>
      <c r="J238">
        <v>18</v>
      </c>
      <c r="K238" t="s">
        <v>41</v>
      </c>
      <c r="L238" t="s">
        <v>42</v>
      </c>
      <c r="M238" t="s">
        <v>11</v>
      </c>
      <c r="N238" t="s">
        <v>43</v>
      </c>
      <c r="O238" t="s">
        <v>121</v>
      </c>
      <c r="P238" t="s">
        <v>104</v>
      </c>
      <c r="Q238" t="s">
        <v>46</v>
      </c>
      <c r="R238" t="s">
        <v>163</v>
      </c>
      <c r="S238" t="s">
        <v>48</v>
      </c>
      <c r="T238" t="s">
        <v>1140</v>
      </c>
      <c r="U238" t="s">
        <v>49</v>
      </c>
      <c r="V238" t="s">
        <v>51</v>
      </c>
      <c r="W238" t="s">
        <v>50</v>
      </c>
      <c r="X238">
        <v>37</v>
      </c>
      <c r="Y238" t="s">
        <v>52</v>
      </c>
      <c r="Z238" t="s">
        <v>85</v>
      </c>
      <c r="AA238" t="s">
        <v>54</v>
      </c>
      <c r="AB238" t="s">
        <v>11</v>
      </c>
      <c r="AC238" t="s">
        <v>55</v>
      </c>
      <c r="AD238" t="s">
        <v>56</v>
      </c>
      <c r="AE238" t="s">
        <v>57</v>
      </c>
      <c r="AF238" t="s">
        <v>58</v>
      </c>
      <c r="AG238" t="s">
        <v>59</v>
      </c>
      <c r="AH238">
        <v>25</v>
      </c>
      <c r="AI238" t="s">
        <v>52</v>
      </c>
      <c r="AJ238" t="s">
        <v>51</v>
      </c>
      <c r="AK238" t="s">
        <v>50</v>
      </c>
      <c r="AL238" t="s">
        <v>54</v>
      </c>
      <c r="AM238" t="s">
        <v>11</v>
      </c>
      <c r="AN238" t="s">
        <v>61</v>
      </c>
      <c r="AO238" t="s">
        <v>62</v>
      </c>
      <c r="AP238" t="s">
        <v>1141</v>
      </c>
      <c r="AQ238" t="s">
        <v>63</v>
      </c>
      <c r="AR238">
        <v>0</v>
      </c>
      <c r="AS238">
        <v>0</v>
      </c>
      <c r="AT238">
        <v>0</v>
      </c>
      <c r="AU238">
        <v>1</v>
      </c>
      <c r="AV238" t="s">
        <v>11</v>
      </c>
      <c r="AW238">
        <v>12</v>
      </c>
      <c r="AX238" t="s">
        <v>64</v>
      </c>
      <c r="AY238">
        <v>1</v>
      </c>
      <c r="AZ238" t="s">
        <v>1</v>
      </c>
      <c r="BA238">
        <v>41.497841000000001</v>
      </c>
      <c r="BB238">
        <v>-81.6845789999999</v>
      </c>
      <c r="BC238">
        <v>2015</v>
      </c>
      <c r="BD238">
        <v>9</v>
      </c>
      <c r="BE238">
        <v>1478</v>
      </c>
      <c r="BF238">
        <v>162</v>
      </c>
      <c r="BG238">
        <v>390351077011</v>
      </c>
      <c r="BH238">
        <v>2142</v>
      </c>
      <c r="BI238">
        <v>1770609</v>
      </c>
      <c r="BJ238">
        <v>1377</v>
      </c>
      <c r="BK238">
        <v>688</v>
      </c>
      <c r="BL238">
        <v>689</v>
      </c>
      <c r="BM238">
        <v>31.1999999999999</v>
      </c>
      <c r="BN238">
        <v>19</v>
      </c>
      <c r="BO238">
        <v>0</v>
      </c>
      <c r="BP238">
        <v>0</v>
      </c>
      <c r="BQ238">
        <v>0</v>
      </c>
      <c r="BR238">
        <v>35</v>
      </c>
      <c r="BS238">
        <v>50</v>
      </c>
      <c r="BT238">
        <v>14</v>
      </c>
      <c r="BU238">
        <v>173</v>
      </c>
      <c r="BV238">
        <v>326</v>
      </c>
      <c r="BW238">
        <v>228</v>
      </c>
      <c r="BX238">
        <v>82</v>
      </c>
      <c r="BY238">
        <v>93</v>
      </c>
      <c r="BZ238">
        <v>60</v>
      </c>
      <c r="CA238">
        <v>93</v>
      </c>
      <c r="CB238">
        <v>168</v>
      </c>
      <c r="CC238">
        <v>7</v>
      </c>
      <c r="CD238">
        <v>19</v>
      </c>
      <c r="CE238">
        <v>10</v>
      </c>
      <c r="CF238">
        <v>0</v>
      </c>
      <c r="CG238">
        <v>0</v>
      </c>
      <c r="CH238">
        <v>0</v>
      </c>
      <c r="CI238">
        <v>0</v>
      </c>
      <c r="CJ238">
        <v>0</v>
      </c>
      <c r="CK238">
        <v>19</v>
      </c>
      <c r="CL238">
        <v>10</v>
      </c>
      <c r="CM238">
        <v>358</v>
      </c>
      <c r="CN238">
        <v>871</v>
      </c>
      <c r="CO238">
        <v>30</v>
      </c>
      <c r="CP238">
        <v>62</v>
      </c>
      <c r="CQ238">
        <v>0</v>
      </c>
      <c r="CR238">
        <v>19</v>
      </c>
      <c r="CS238">
        <v>37</v>
      </c>
      <c r="CT238">
        <v>22</v>
      </c>
      <c r="CU238">
        <v>1086</v>
      </c>
      <c r="CV238">
        <v>130</v>
      </c>
      <c r="CW238">
        <v>154</v>
      </c>
      <c r="CX238">
        <v>40</v>
      </c>
      <c r="CY238">
        <v>40</v>
      </c>
      <c r="CZ238">
        <v>101</v>
      </c>
      <c r="DA238">
        <v>0</v>
      </c>
      <c r="DB238">
        <v>310</v>
      </c>
      <c r="DC238">
        <v>152</v>
      </c>
      <c r="DD238">
        <v>140</v>
      </c>
      <c r="DE238">
        <v>19</v>
      </c>
      <c r="DF238">
        <v>36786</v>
      </c>
      <c r="DG238">
        <v>1.54</v>
      </c>
      <c r="DH238">
        <v>353</v>
      </c>
      <c r="DI238">
        <v>990</v>
      </c>
      <c r="DJ238">
        <v>896</v>
      </c>
      <c r="DK238">
        <v>94</v>
      </c>
      <c r="DL238">
        <v>55</v>
      </c>
      <c r="DM238">
        <f t="shared" si="33"/>
        <v>0</v>
      </c>
      <c r="DN238">
        <f t="shared" si="34"/>
        <v>0</v>
      </c>
      <c r="DO238">
        <f t="shared" si="35"/>
        <v>0</v>
      </c>
      <c r="DP238">
        <f t="shared" si="36"/>
        <v>0</v>
      </c>
      <c r="DQ238">
        <f t="shared" si="37"/>
        <v>1</v>
      </c>
      <c r="DR238">
        <f t="shared" si="38"/>
        <v>0</v>
      </c>
      <c r="DS238">
        <f t="shared" si="39"/>
        <v>0</v>
      </c>
      <c r="DT238">
        <f t="shared" si="40"/>
        <v>0</v>
      </c>
      <c r="DU238">
        <f t="shared" si="41"/>
        <v>0</v>
      </c>
      <c r="DV238">
        <f t="shared" si="42"/>
        <v>0</v>
      </c>
      <c r="DW238">
        <f t="shared" si="43"/>
        <v>0</v>
      </c>
    </row>
    <row r="239" spans="1:127" x14ac:dyDescent="0.25">
      <c r="A239">
        <v>20157039594</v>
      </c>
      <c r="B239">
        <v>6635</v>
      </c>
      <c r="C239" t="s">
        <v>249</v>
      </c>
      <c r="D239">
        <v>0.31</v>
      </c>
      <c r="E239">
        <v>20150515</v>
      </c>
      <c r="F239" t="s">
        <v>250</v>
      </c>
      <c r="G239">
        <v>41</v>
      </c>
      <c r="H239">
        <v>0</v>
      </c>
      <c r="I239" t="s">
        <v>125</v>
      </c>
      <c r="J239">
        <v>21</v>
      </c>
      <c r="K239" t="s">
        <v>68</v>
      </c>
      <c r="L239" t="s">
        <v>42</v>
      </c>
      <c r="M239" t="s">
        <v>11</v>
      </c>
      <c r="N239" t="s">
        <v>43</v>
      </c>
      <c r="O239" t="s">
        <v>44</v>
      </c>
      <c r="P239" t="s">
        <v>45</v>
      </c>
      <c r="Q239" t="s">
        <v>72</v>
      </c>
      <c r="R239" t="s">
        <v>119</v>
      </c>
      <c r="S239" t="s">
        <v>122</v>
      </c>
      <c r="T239" t="s">
        <v>1142</v>
      </c>
      <c r="U239" t="s">
        <v>59</v>
      </c>
      <c r="V239" t="s">
        <v>77</v>
      </c>
      <c r="W239" t="s">
        <v>51</v>
      </c>
      <c r="X239">
        <v>8</v>
      </c>
      <c r="Y239" t="s">
        <v>60</v>
      </c>
      <c r="Z239" t="s">
        <v>74</v>
      </c>
      <c r="AA239" t="s">
        <v>54</v>
      </c>
      <c r="AB239" t="s">
        <v>11</v>
      </c>
      <c r="AC239" t="s">
        <v>75</v>
      </c>
      <c r="AD239" t="s">
        <v>97</v>
      </c>
      <c r="AE239" t="s">
        <v>54</v>
      </c>
      <c r="AF239" t="s">
        <v>48</v>
      </c>
      <c r="AG239" t="s">
        <v>49</v>
      </c>
      <c r="AH239">
        <v>35</v>
      </c>
      <c r="AI239" t="s">
        <v>52</v>
      </c>
      <c r="AJ239" t="s">
        <v>77</v>
      </c>
      <c r="AK239" t="s">
        <v>76</v>
      </c>
      <c r="AL239" t="s">
        <v>54</v>
      </c>
      <c r="AM239" t="s">
        <v>11</v>
      </c>
      <c r="AN239" t="s">
        <v>61</v>
      </c>
      <c r="AO239" t="s">
        <v>62</v>
      </c>
      <c r="AP239" t="s">
        <v>1143</v>
      </c>
      <c r="AQ239" t="s">
        <v>63</v>
      </c>
      <c r="AR239">
        <v>0</v>
      </c>
      <c r="AS239">
        <v>0</v>
      </c>
      <c r="AT239">
        <v>0</v>
      </c>
      <c r="AU239">
        <v>1</v>
      </c>
      <c r="AV239" t="s">
        <v>126</v>
      </c>
      <c r="AW239">
        <v>12</v>
      </c>
      <c r="AX239" t="s">
        <v>64</v>
      </c>
      <c r="AY239">
        <v>1</v>
      </c>
      <c r="AZ239" t="s">
        <v>90</v>
      </c>
      <c r="BA239">
        <v>41.462521000000002</v>
      </c>
      <c r="BB239">
        <v>-81.713205000000002</v>
      </c>
      <c r="BC239">
        <v>2015</v>
      </c>
      <c r="BD239">
        <v>5</v>
      </c>
      <c r="BE239">
        <v>1564</v>
      </c>
      <c r="BF239">
        <v>93</v>
      </c>
      <c r="BG239">
        <v>390351029002</v>
      </c>
      <c r="BH239">
        <v>1748</v>
      </c>
      <c r="BI239">
        <v>241576</v>
      </c>
      <c r="BJ239">
        <v>1303</v>
      </c>
      <c r="BK239">
        <v>640</v>
      </c>
      <c r="BL239">
        <v>663</v>
      </c>
      <c r="BM239">
        <v>29.8</v>
      </c>
      <c r="BN239">
        <v>70</v>
      </c>
      <c r="BO239">
        <v>90</v>
      </c>
      <c r="BP239">
        <v>84</v>
      </c>
      <c r="BQ239">
        <v>127</v>
      </c>
      <c r="BR239">
        <v>21</v>
      </c>
      <c r="BS239">
        <v>38</v>
      </c>
      <c r="BT239">
        <v>5</v>
      </c>
      <c r="BU239">
        <v>76</v>
      </c>
      <c r="BV239">
        <v>147</v>
      </c>
      <c r="BW239">
        <v>69</v>
      </c>
      <c r="BX239">
        <v>75</v>
      </c>
      <c r="BY239">
        <v>34</v>
      </c>
      <c r="BZ239">
        <v>137</v>
      </c>
      <c r="CA239">
        <v>111</v>
      </c>
      <c r="CB239">
        <v>51</v>
      </c>
      <c r="CC239">
        <v>0</v>
      </c>
      <c r="CD239">
        <v>39</v>
      </c>
      <c r="CE239">
        <v>5</v>
      </c>
      <c r="CF239">
        <v>28</v>
      </c>
      <c r="CG239">
        <v>54</v>
      </c>
      <c r="CH239">
        <v>5</v>
      </c>
      <c r="CI239">
        <v>29</v>
      </c>
      <c r="CJ239">
        <v>8</v>
      </c>
      <c r="CK239">
        <v>371</v>
      </c>
      <c r="CL239">
        <v>129</v>
      </c>
      <c r="CM239">
        <v>188</v>
      </c>
      <c r="CN239">
        <v>1011</v>
      </c>
      <c r="CO239">
        <v>0</v>
      </c>
      <c r="CP239">
        <v>0</v>
      </c>
      <c r="CQ239">
        <v>0</v>
      </c>
      <c r="CR239">
        <v>17</v>
      </c>
      <c r="CS239">
        <v>87</v>
      </c>
      <c r="CT239">
        <v>779</v>
      </c>
      <c r="CU239">
        <v>792</v>
      </c>
      <c r="CV239">
        <v>296</v>
      </c>
      <c r="CW239">
        <v>136</v>
      </c>
      <c r="CX239">
        <v>101</v>
      </c>
      <c r="CY239">
        <v>67</v>
      </c>
      <c r="CZ239">
        <v>150</v>
      </c>
      <c r="DA239">
        <v>13</v>
      </c>
      <c r="DB239">
        <v>28</v>
      </c>
      <c r="DC239">
        <v>1</v>
      </c>
      <c r="DD239">
        <v>0</v>
      </c>
      <c r="DE239">
        <v>0</v>
      </c>
      <c r="DF239">
        <v>25500</v>
      </c>
      <c r="DG239">
        <v>2.92</v>
      </c>
      <c r="DH239">
        <v>104</v>
      </c>
      <c r="DI239">
        <v>495</v>
      </c>
      <c r="DJ239">
        <v>446</v>
      </c>
      <c r="DK239">
        <v>49</v>
      </c>
      <c r="DL239">
        <v>210</v>
      </c>
      <c r="DM239">
        <f t="shared" si="33"/>
        <v>0</v>
      </c>
      <c r="DN239">
        <f t="shared" si="34"/>
        <v>0</v>
      </c>
      <c r="DO239">
        <f t="shared" si="35"/>
        <v>0</v>
      </c>
      <c r="DP239">
        <f t="shared" si="36"/>
        <v>0</v>
      </c>
      <c r="DQ239">
        <f t="shared" si="37"/>
        <v>1</v>
      </c>
      <c r="DR239">
        <f t="shared" si="38"/>
        <v>0</v>
      </c>
      <c r="DS239">
        <f t="shared" si="39"/>
        <v>0</v>
      </c>
      <c r="DT239">
        <f t="shared" si="40"/>
        <v>0</v>
      </c>
      <c r="DU239">
        <f t="shared" si="41"/>
        <v>0</v>
      </c>
      <c r="DV239">
        <f t="shared" si="42"/>
        <v>0</v>
      </c>
      <c r="DW239">
        <f t="shared" si="43"/>
        <v>0</v>
      </c>
    </row>
    <row r="240" spans="1:127" x14ac:dyDescent="0.25">
      <c r="A240">
        <v>20157039721</v>
      </c>
      <c r="B240">
        <v>6879</v>
      </c>
      <c r="C240" t="s">
        <v>127</v>
      </c>
      <c r="D240">
        <v>15.64</v>
      </c>
      <c r="E240">
        <v>20150521</v>
      </c>
      <c r="F240" t="s">
        <v>128</v>
      </c>
      <c r="G240">
        <v>26</v>
      </c>
      <c r="H240">
        <v>0</v>
      </c>
      <c r="I240" t="s">
        <v>67</v>
      </c>
      <c r="J240">
        <v>14</v>
      </c>
      <c r="K240" t="s">
        <v>41</v>
      </c>
      <c r="L240" t="s">
        <v>42</v>
      </c>
      <c r="M240" t="s">
        <v>11</v>
      </c>
      <c r="N240" t="s">
        <v>43</v>
      </c>
      <c r="O240" t="s">
        <v>71</v>
      </c>
      <c r="P240" t="s">
        <v>157</v>
      </c>
      <c r="Q240" t="s">
        <v>46</v>
      </c>
      <c r="R240" t="s">
        <v>47</v>
      </c>
      <c r="S240" t="s">
        <v>88</v>
      </c>
      <c r="T240" t="s">
        <v>1144</v>
      </c>
      <c r="U240" t="s">
        <v>129</v>
      </c>
      <c r="V240" t="s">
        <v>77</v>
      </c>
      <c r="W240" t="s">
        <v>47</v>
      </c>
      <c r="X240">
        <v>62</v>
      </c>
      <c r="Y240" t="s">
        <v>60</v>
      </c>
      <c r="Z240" t="s">
        <v>74</v>
      </c>
      <c r="AA240" t="s">
        <v>54</v>
      </c>
      <c r="AB240" t="s">
        <v>11</v>
      </c>
      <c r="AC240" t="s">
        <v>86</v>
      </c>
      <c r="AD240" t="s">
        <v>56</v>
      </c>
      <c r="AE240" t="s">
        <v>47</v>
      </c>
      <c r="AF240" t="s">
        <v>208</v>
      </c>
      <c r="AG240" t="s">
        <v>59</v>
      </c>
      <c r="AH240">
        <v>55</v>
      </c>
      <c r="AI240" t="s">
        <v>52</v>
      </c>
      <c r="AJ240" t="s">
        <v>50</v>
      </c>
      <c r="AK240" t="s">
        <v>51</v>
      </c>
      <c r="AL240" t="s">
        <v>54</v>
      </c>
      <c r="AM240" t="s">
        <v>11</v>
      </c>
      <c r="AN240" t="s">
        <v>61</v>
      </c>
      <c r="AO240" t="s">
        <v>62</v>
      </c>
      <c r="AP240" t="s">
        <v>1145</v>
      </c>
      <c r="AQ240" t="s">
        <v>130</v>
      </c>
      <c r="AR240">
        <v>0</v>
      </c>
      <c r="AS240">
        <v>0</v>
      </c>
      <c r="AT240">
        <v>0</v>
      </c>
      <c r="AU240">
        <v>1</v>
      </c>
      <c r="AV240" t="s">
        <v>11</v>
      </c>
      <c r="AW240">
        <v>12</v>
      </c>
      <c r="AX240" t="s">
        <v>64</v>
      </c>
      <c r="AY240">
        <v>1</v>
      </c>
      <c r="AZ240" t="s">
        <v>90</v>
      </c>
      <c r="BA240">
        <v>41.4837449999999</v>
      </c>
      <c r="BB240">
        <v>-81.704352</v>
      </c>
      <c r="BC240">
        <v>2015</v>
      </c>
      <c r="BD240">
        <v>5</v>
      </c>
      <c r="BE240">
        <v>1565</v>
      </c>
      <c r="BF240">
        <v>103</v>
      </c>
      <c r="BG240">
        <v>390351036022</v>
      </c>
      <c r="BH240">
        <v>1784</v>
      </c>
      <c r="BI240">
        <v>245771</v>
      </c>
      <c r="BJ240">
        <v>593</v>
      </c>
      <c r="BK240">
        <v>281</v>
      </c>
      <c r="BL240">
        <v>312</v>
      </c>
      <c r="BM240">
        <v>36.399999999999899</v>
      </c>
      <c r="BN240">
        <v>7</v>
      </c>
      <c r="BO240">
        <v>0</v>
      </c>
      <c r="BP240">
        <v>10</v>
      </c>
      <c r="BQ240">
        <v>33</v>
      </c>
      <c r="BR240">
        <v>12</v>
      </c>
      <c r="BS240">
        <v>0</v>
      </c>
      <c r="BT240">
        <v>20</v>
      </c>
      <c r="BU240">
        <v>26</v>
      </c>
      <c r="BV240">
        <v>59</v>
      </c>
      <c r="BW240">
        <v>108</v>
      </c>
      <c r="BX240">
        <v>54</v>
      </c>
      <c r="BY240">
        <v>62</v>
      </c>
      <c r="BZ240">
        <v>68</v>
      </c>
      <c r="CA240">
        <v>39</v>
      </c>
      <c r="CB240">
        <v>44</v>
      </c>
      <c r="CC240">
        <v>7</v>
      </c>
      <c r="CD240">
        <v>20</v>
      </c>
      <c r="CE240">
        <v>0</v>
      </c>
      <c r="CF240">
        <v>0</v>
      </c>
      <c r="CG240">
        <v>9</v>
      </c>
      <c r="CH240">
        <v>10</v>
      </c>
      <c r="CI240">
        <v>0</v>
      </c>
      <c r="CJ240">
        <v>5</v>
      </c>
      <c r="CK240">
        <v>50</v>
      </c>
      <c r="CL240">
        <v>24</v>
      </c>
      <c r="CM240">
        <v>104</v>
      </c>
      <c r="CN240">
        <v>415</v>
      </c>
      <c r="CO240">
        <v>0</v>
      </c>
      <c r="CP240">
        <v>41</v>
      </c>
      <c r="CQ240">
        <v>0</v>
      </c>
      <c r="CR240">
        <v>22</v>
      </c>
      <c r="CS240">
        <v>11</v>
      </c>
      <c r="CT240">
        <v>54</v>
      </c>
      <c r="CU240">
        <v>485</v>
      </c>
      <c r="CV240">
        <v>42</v>
      </c>
      <c r="CW240">
        <v>62</v>
      </c>
      <c r="CX240">
        <v>0</v>
      </c>
      <c r="CY240">
        <v>23</v>
      </c>
      <c r="CZ240">
        <v>58</v>
      </c>
      <c r="DA240">
        <v>0</v>
      </c>
      <c r="DB240">
        <v>182</v>
      </c>
      <c r="DC240">
        <v>70</v>
      </c>
      <c r="DD240">
        <v>37</v>
      </c>
      <c r="DE240">
        <v>11</v>
      </c>
      <c r="DF240">
        <v>65833</v>
      </c>
      <c r="DG240">
        <v>1.73</v>
      </c>
      <c r="DH240">
        <v>28</v>
      </c>
      <c r="DI240">
        <v>446</v>
      </c>
      <c r="DJ240">
        <v>342</v>
      </c>
      <c r="DK240">
        <v>104</v>
      </c>
      <c r="DL240">
        <v>168</v>
      </c>
      <c r="DM240">
        <f t="shared" si="33"/>
        <v>0</v>
      </c>
      <c r="DN240">
        <f t="shared" si="34"/>
        <v>0</v>
      </c>
      <c r="DO240">
        <f t="shared" si="35"/>
        <v>0</v>
      </c>
      <c r="DP240">
        <f t="shared" si="36"/>
        <v>0</v>
      </c>
      <c r="DQ240">
        <f t="shared" si="37"/>
        <v>1</v>
      </c>
      <c r="DR240">
        <f t="shared" si="38"/>
        <v>0</v>
      </c>
      <c r="DS240">
        <f t="shared" si="39"/>
        <v>0</v>
      </c>
      <c r="DT240">
        <f t="shared" si="40"/>
        <v>0</v>
      </c>
      <c r="DU240">
        <f t="shared" si="41"/>
        <v>0</v>
      </c>
      <c r="DV240">
        <f t="shared" si="42"/>
        <v>0</v>
      </c>
      <c r="DW240">
        <f t="shared" si="43"/>
        <v>0</v>
      </c>
    </row>
    <row r="241" spans="1:127" x14ac:dyDescent="0.25">
      <c r="A241">
        <v>20118016991</v>
      </c>
      <c r="B241">
        <v>1119</v>
      </c>
      <c r="C241" t="s">
        <v>127</v>
      </c>
      <c r="D241">
        <v>14.15</v>
      </c>
      <c r="E241">
        <v>20110127</v>
      </c>
      <c r="F241" t="s">
        <v>128</v>
      </c>
      <c r="G241" t="s">
        <v>152</v>
      </c>
      <c r="H241">
        <v>0</v>
      </c>
      <c r="I241" t="s">
        <v>67</v>
      </c>
      <c r="J241">
        <v>16</v>
      </c>
      <c r="K241" t="s">
        <v>41</v>
      </c>
      <c r="L241" t="s">
        <v>42</v>
      </c>
      <c r="M241" t="s">
        <v>11</v>
      </c>
      <c r="N241" t="s">
        <v>70</v>
      </c>
      <c r="O241" t="s">
        <v>44</v>
      </c>
      <c r="P241" t="s">
        <v>104</v>
      </c>
      <c r="Q241" t="s">
        <v>46</v>
      </c>
      <c r="R241" t="s">
        <v>119</v>
      </c>
      <c r="S241" t="s">
        <v>98</v>
      </c>
      <c r="T241" t="s">
        <v>1146</v>
      </c>
      <c r="U241" t="s">
        <v>59</v>
      </c>
      <c r="V241" t="s">
        <v>50</v>
      </c>
      <c r="W241" t="s">
        <v>51</v>
      </c>
      <c r="X241">
        <v>12</v>
      </c>
      <c r="Y241" t="s">
        <v>60</v>
      </c>
      <c r="Z241" t="s">
        <v>85</v>
      </c>
      <c r="AA241" t="s">
        <v>54</v>
      </c>
      <c r="AB241" t="s">
        <v>11</v>
      </c>
      <c r="AC241" t="s">
        <v>75</v>
      </c>
      <c r="AD241" t="s">
        <v>56</v>
      </c>
      <c r="AE241" t="s">
        <v>54</v>
      </c>
      <c r="AF241" t="s">
        <v>48</v>
      </c>
      <c r="AG241" t="s">
        <v>89</v>
      </c>
      <c r="AH241">
        <v>28</v>
      </c>
      <c r="AI241" t="s">
        <v>60</v>
      </c>
      <c r="AJ241" t="s">
        <v>51</v>
      </c>
      <c r="AK241" t="s">
        <v>77</v>
      </c>
      <c r="AL241" t="s">
        <v>54</v>
      </c>
      <c r="AM241" t="s">
        <v>11</v>
      </c>
      <c r="AN241" t="s">
        <v>61</v>
      </c>
      <c r="AO241" t="s">
        <v>62</v>
      </c>
      <c r="AP241" t="s">
        <v>1147</v>
      </c>
      <c r="AQ241" t="s">
        <v>63</v>
      </c>
      <c r="AR241">
        <v>0</v>
      </c>
      <c r="AS241">
        <v>0</v>
      </c>
      <c r="AT241">
        <v>0</v>
      </c>
      <c r="AU241">
        <v>0</v>
      </c>
      <c r="AV241" t="s">
        <v>11</v>
      </c>
      <c r="AW241">
        <v>12</v>
      </c>
      <c r="AX241" t="s">
        <v>64</v>
      </c>
      <c r="AY241">
        <v>1</v>
      </c>
      <c r="AZ241" t="s">
        <v>90</v>
      </c>
      <c r="BA241">
        <v>41.474623000000001</v>
      </c>
      <c r="BB241">
        <v>-81.730172999999894</v>
      </c>
      <c r="BC241">
        <v>2011</v>
      </c>
      <c r="BD241">
        <v>1</v>
      </c>
      <c r="BE241">
        <v>1887</v>
      </c>
      <c r="BF241">
        <v>53</v>
      </c>
      <c r="BG241">
        <v>390351019012</v>
      </c>
      <c r="BH241">
        <v>303</v>
      </c>
      <c r="BI241">
        <v>331774</v>
      </c>
      <c r="BJ241">
        <v>890</v>
      </c>
      <c r="BK241">
        <v>400</v>
      </c>
      <c r="BL241">
        <v>490</v>
      </c>
      <c r="BM241">
        <v>24.1</v>
      </c>
      <c r="BN241">
        <v>68</v>
      </c>
      <c r="BO241">
        <v>28</v>
      </c>
      <c r="BP241">
        <v>51</v>
      </c>
      <c r="BQ241">
        <v>56</v>
      </c>
      <c r="BR241">
        <v>86</v>
      </c>
      <c r="BS241">
        <v>20</v>
      </c>
      <c r="BT241">
        <v>65</v>
      </c>
      <c r="BU241">
        <v>89</v>
      </c>
      <c r="BV241">
        <v>12</v>
      </c>
      <c r="BW241">
        <v>48</v>
      </c>
      <c r="BX241">
        <v>32</v>
      </c>
      <c r="BY241">
        <v>38</v>
      </c>
      <c r="BZ241">
        <v>144</v>
      </c>
      <c r="CA241">
        <v>50</v>
      </c>
      <c r="CB241">
        <v>22</v>
      </c>
      <c r="CC241">
        <v>26</v>
      </c>
      <c r="CD241">
        <v>0</v>
      </c>
      <c r="CE241">
        <v>0</v>
      </c>
      <c r="CF241">
        <v>8</v>
      </c>
      <c r="CG241">
        <v>12</v>
      </c>
      <c r="CH241">
        <v>11</v>
      </c>
      <c r="CI241">
        <v>24</v>
      </c>
      <c r="CJ241">
        <v>0</v>
      </c>
      <c r="CK241">
        <v>203</v>
      </c>
      <c r="CL241">
        <v>55</v>
      </c>
      <c r="CM241">
        <v>320</v>
      </c>
      <c r="CN241">
        <v>502</v>
      </c>
      <c r="CO241">
        <v>0</v>
      </c>
      <c r="CP241">
        <v>0</v>
      </c>
      <c r="CQ241">
        <v>0</v>
      </c>
      <c r="CR241">
        <v>68</v>
      </c>
      <c r="CS241">
        <v>0</v>
      </c>
      <c r="CT241">
        <v>250</v>
      </c>
      <c r="CU241">
        <v>427</v>
      </c>
      <c r="CV241">
        <v>124</v>
      </c>
      <c r="CW241">
        <v>161</v>
      </c>
      <c r="CX241">
        <v>50</v>
      </c>
      <c r="CY241">
        <v>49</v>
      </c>
      <c r="CZ241">
        <v>35</v>
      </c>
      <c r="DA241">
        <v>8</v>
      </c>
      <c r="DB241">
        <v>0</v>
      </c>
      <c r="DC241">
        <v>0</v>
      </c>
      <c r="DD241">
        <v>0</v>
      </c>
      <c r="DE241">
        <v>0</v>
      </c>
      <c r="DF241">
        <v>15294</v>
      </c>
      <c r="DG241">
        <v>2.82</v>
      </c>
      <c r="DH241">
        <v>117</v>
      </c>
      <c r="DI241">
        <v>390</v>
      </c>
      <c r="DJ241">
        <v>316</v>
      </c>
      <c r="DK241">
        <v>74</v>
      </c>
      <c r="DL241">
        <v>101</v>
      </c>
      <c r="DM241">
        <f t="shared" si="33"/>
        <v>1</v>
      </c>
      <c r="DN241">
        <f t="shared" si="34"/>
        <v>0</v>
      </c>
      <c r="DO241">
        <f t="shared" si="35"/>
        <v>0</v>
      </c>
      <c r="DP241">
        <f t="shared" si="36"/>
        <v>0</v>
      </c>
      <c r="DQ241">
        <f t="shared" si="37"/>
        <v>0</v>
      </c>
      <c r="DR241">
        <f t="shared" si="38"/>
        <v>0</v>
      </c>
      <c r="DS241">
        <f t="shared" si="39"/>
        <v>0</v>
      </c>
      <c r="DT241">
        <f t="shared" si="40"/>
        <v>0</v>
      </c>
      <c r="DU241">
        <f t="shared" si="41"/>
        <v>0</v>
      </c>
      <c r="DV241">
        <f t="shared" si="42"/>
        <v>0</v>
      </c>
      <c r="DW241">
        <f t="shared" si="43"/>
        <v>0</v>
      </c>
    </row>
    <row r="242" spans="1:127" x14ac:dyDescent="0.25">
      <c r="A242">
        <v>20118016995</v>
      </c>
      <c r="B242">
        <v>1114</v>
      </c>
      <c r="C242" t="s">
        <v>99</v>
      </c>
      <c r="D242">
        <v>17.64</v>
      </c>
      <c r="E242">
        <v>20110127</v>
      </c>
      <c r="F242" t="s">
        <v>100</v>
      </c>
      <c r="G242">
        <v>2597</v>
      </c>
      <c r="H242">
        <v>0</v>
      </c>
      <c r="I242" t="s">
        <v>67</v>
      </c>
      <c r="J242">
        <v>17</v>
      </c>
      <c r="K242" t="s">
        <v>68</v>
      </c>
      <c r="L242" t="s">
        <v>42</v>
      </c>
      <c r="M242" t="s">
        <v>11</v>
      </c>
      <c r="N242" t="s">
        <v>43</v>
      </c>
      <c r="O242" t="s">
        <v>134</v>
      </c>
      <c r="P242" t="s">
        <v>135</v>
      </c>
      <c r="Q242" t="s">
        <v>153</v>
      </c>
      <c r="R242" t="s">
        <v>119</v>
      </c>
      <c r="S242" t="s">
        <v>98</v>
      </c>
      <c r="T242" t="s">
        <v>1148</v>
      </c>
      <c r="U242" t="s">
        <v>59</v>
      </c>
      <c r="V242" t="s">
        <v>51</v>
      </c>
      <c r="W242" t="s">
        <v>50</v>
      </c>
      <c r="X242">
        <v>45</v>
      </c>
      <c r="Y242" t="s">
        <v>60</v>
      </c>
      <c r="Z242" t="s">
        <v>74</v>
      </c>
      <c r="AA242" t="s">
        <v>54</v>
      </c>
      <c r="AB242" t="s">
        <v>11</v>
      </c>
      <c r="AC242" t="s">
        <v>86</v>
      </c>
      <c r="AD242" t="s">
        <v>97</v>
      </c>
      <c r="AE242" t="s">
        <v>47</v>
      </c>
      <c r="AF242" t="s">
        <v>96</v>
      </c>
      <c r="AG242" t="s">
        <v>129</v>
      </c>
      <c r="AH242">
        <v>45</v>
      </c>
      <c r="AI242" t="s">
        <v>52</v>
      </c>
      <c r="AJ242" t="s">
        <v>51</v>
      </c>
      <c r="AK242" t="s">
        <v>76</v>
      </c>
      <c r="AL242" t="s">
        <v>54</v>
      </c>
      <c r="AM242" t="s">
        <v>11</v>
      </c>
      <c r="AN242" t="s">
        <v>61</v>
      </c>
      <c r="AO242" t="s">
        <v>62</v>
      </c>
      <c r="AP242" t="s">
        <v>1149</v>
      </c>
      <c r="AQ242" t="s">
        <v>63</v>
      </c>
      <c r="AR242">
        <v>0</v>
      </c>
      <c r="AS242">
        <v>0</v>
      </c>
      <c r="AT242">
        <v>0</v>
      </c>
      <c r="AU242">
        <v>1</v>
      </c>
      <c r="AV242" t="s">
        <v>11</v>
      </c>
      <c r="AW242">
        <v>12</v>
      </c>
      <c r="AX242" t="s">
        <v>64</v>
      </c>
      <c r="AY242">
        <v>1</v>
      </c>
      <c r="AZ242" t="s">
        <v>90</v>
      </c>
      <c r="BA242">
        <v>41.487290000000002</v>
      </c>
      <c r="BB242">
        <v>-81.705841000000007</v>
      </c>
      <c r="BC242">
        <v>2011</v>
      </c>
      <c r="BD242">
        <v>1</v>
      </c>
      <c r="BE242">
        <v>1890</v>
      </c>
      <c r="BF242">
        <v>103</v>
      </c>
      <c r="BG242">
        <v>390351036022</v>
      </c>
      <c r="BH242">
        <v>1784</v>
      </c>
      <c r="BI242">
        <v>245771</v>
      </c>
      <c r="BJ242">
        <v>593</v>
      </c>
      <c r="BK242">
        <v>281</v>
      </c>
      <c r="BL242">
        <v>312</v>
      </c>
      <c r="BM242">
        <v>36.399999999999899</v>
      </c>
      <c r="BN242">
        <v>7</v>
      </c>
      <c r="BO242">
        <v>0</v>
      </c>
      <c r="BP242">
        <v>10</v>
      </c>
      <c r="BQ242">
        <v>33</v>
      </c>
      <c r="BR242">
        <v>12</v>
      </c>
      <c r="BS242">
        <v>0</v>
      </c>
      <c r="BT242">
        <v>20</v>
      </c>
      <c r="BU242">
        <v>26</v>
      </c>
      <c r="BV242">
        <v>59</v>
      </c>
      <c r="BW242">
        <v>108</v>
      </c>
      <c r="BX242">
        <v>54</v>
      </c>
      <c r="BY242">
        <v>62</v>
      </c>
      <c r="BZ242">
        <v>68</v>
      </c>
      <c r="CA242">
        <v>39</v>
      </c>
      <c r="CB242">
        <v>44</v>
      </c>
      <c r="CC242">
        <v>7</v>
      </c>
      <c r="CD242">
        <v>20</v>
      </c>
      <c r="CE242">
        <v>0</v>
      </c>
      <c r="CF242">
        <v>0</v>
      </c>
      <c r="CG242">
        <v>9</v>
      </c>
      <c r="CH242">
        <v>10</v>
      </c>
      <c r="CI242">
        <v>0</v>
      </c>
      <c r="CJ242">
        <v>5</v>
      </c>
      <c r="CK242">
        <v>50</v>
      </c>
      <c r="CL242">
        <v>24</v>
      </c>
      <c r="CM242">
        <v>104</v>
      </c>
      <c r="CN242">
        <v>415</v>
      </c>
      <c r="CO242">
        <v>0</v>
      </c>
      <c r="CP242">
        <v>41</v>
      </c>
      <c r="CQ242">
        <v>0</v>
      </c>
      <c r="CR242">
        <v>22</v>
      </c>
      <c r="CS242">
        <v>11</v>
      </c>
      <c r="CT242">
        <v>54</v>
      </c>
      <c r="CU242">
        <v>485</v>
      </c>
      <c r="CV242">
        <v>42</v>
      </c>
      <c r="CW242">
        <v>62</v>
      </c>
      <c r="CX242">
        <v>0</v>
      </c>
      <c r="CY242">
        <v>23</v>
      </c>
      <c r="CZ242">
        <v>58</v>
      </c>
      <c r="DA242">
        <v>0</v>
      </c>
      <c r="DB242">
        <v>182</v>
      </c>
      <c r="DC242">
        <v>70</v>
      </c>
      <c r="DD242">
        <v>37</v>
      </c>
      <c r="DE242">
        <v>11</v>
      </c>
      <c r="DF242">
        <v>65833</v>
      </c>
      <c r="DG242">
        <v>1.73</v>
      </c>
      <c r="DH242">
        <v>28</v>
      </c>
      <c r="DI242">
        <v>446</v>
      </c>
      <c r="DJ242">
        <v>342</v>
      </c>
      <c r="DK242">
        <v>104</v>
      </c>
      <c r="DL242">
        <v>168</v>
      </c>
      <c r="DM242">
        <f t="shared" si="33"/>
        <v>1</v>
      </c>
      <c r="DN242">
        <f t="shared" si="34"/>
        <v>0</v>
      </c>
      <c r="DO242">
        <f t="shared" si="35"/>
        <v>0</v>
      </c>
      <c r="DP242">
        <f t="shared" si="36"/>
        <v>0</v>
      </c>
      <c r="DQ242">
        <f t="shared" si="37"/>
        <v>0</v>
      </c>
      <c r="DR242">
        <f t="shared" si="38"/>
        <v>0</v>
      </c>
      <c r="DS242">
        <f t="shared" si="39"/>
        <v>0</v>
      </c>
      <c r="DT242">
        <f t="shared" si="40"/>
        <v>0</v>
      </c>
      <c r="DU242">
        <f t="shared" si="41"/>
        <v>0</v>
      </c>
      <c r="DV242">
        <f t="shared" si="42"/>
        <v>0</v>
      </c>
      <c r="DW242">
        <f t="shared" si="43"/>
        <v>0</v>
      </c>
    </row>
    <row r="243" spans="1:127" x14ac:dyDescent="0.25">
      <c r="A243">
        <v>20147022324</v>
      </c>
      <c r="B243">
        <v>4857</v>
      </c>
      <c r="C243" t="s">
        <v>219</v>
      </c>
      <c r="D243">
        <v>99.989999999999895</v>
      </c>
      <c r="E243">
        <v>20140408</v>
      </c>
      <c r="F243">
        <v>11</v>
      </c>
      <c r="G243" t="s">
        <v>1150</v>
      </c>
      <c r="H243">
        <v>0</v>
      </c>
      <c r="I243" t="s">
        <v>115</v>
      </c>
      <c r="J243">
        <v>2</v>
      </c>
      <c r="K243" t="s">
        <v>68</v>
      </c>
      <c r="L243" t="s">
        <v>42</v>
      </c>
      <c r="M243" t="s">
        <v>11</v>
      </c>
      <c r="N243" t="s">
        <v>43</v>
      </c>
      <c r="O243" t="s">
        <v>121</v>
      </c>
      <c r="P243" t="s">
        <v>104</v>
      </c>
      <c r="Q243" t="s">
        <v>72</v>
      </c>
      <c r="R243" t="s">
        <v>87</v>
      </c>
      <c r="S243" t="s">
        <v>48</v>
      </c>
      <c r="T243" t="s">
        <v>1151</v>
      </c>
      <c r="U243" t="s">
        <v>49</v>
      </c>
      <c r="V243" t="s">
        <v>51</v>
      </c>
      <c r="W243" t="s">
        <v>50</v>
      </c>
      <c r="X243">
        <v>24</v>
      </c>
      <c r="Y243" t="s">
        <v>52</v>
      </c>
      <c r="Z243" t="s">
        <v>120</v>
      </c>
      <c r="AA243" t="s">
        <v>180</v>
      </c>
      <c r="AB243" t="s">
        <v>11</v>
      </c>
      <c r="AC243" t="s">
        <v>86</v>
      </c>
      <c r="AD243" t="s">
        <v>56</v>
      </c>
      <c r="AE243" t="s">
        <v>57</v>
      </c>
      <c r="AF243" t="s">
        <v>58</v>
      </c>
      <c r="AG243" t="s">
        <v>59</v>
      </c>
      <c r="AH243">
        <v>53</v>
      </c>
      <c r="AI243" t="s">
        <v>60</v>
      </c>
      <c r="AJ243" t="s">
        <v>47</v>
      </c>
      <c r="AK243" t="s">
        <v>47</v>
      </c>
      <c r="AL243" t="s">
        <v>54</v>
      </c>
      <c r="AM243" t="s">
        <v>11</v>
      </c>
      <c r="AN243" t="s">
        <v>61</v>
      </c>
      <c r="AO243" t="s">
        <v>62</v>
      </c>
      <c r="AP243" t="s">
        <v>1152</v>
      </c>
      <c r="AQ243" t="s">
        <v>63</v>
      </c>
      <c r="AR243">
        <v>0</v>
      </c>
      <c r="AS243">
        <v>0</v>
      </c>
      <c r="AT243">
        <v>0</v>
      </c>
      <c r="AU243">
        <v>1</v>
      </c>
      <c r="AV243" t="s">
        <v>11</v>
      </c>
      <c r="AW243">
        <v>12</v>
      </c>
      <c r="AX243" t="s">
        <v>64</v>
      </c>
      <c r="AY243">
        <v>1</v>
      </c>
      <c r="AZ243" t="s">
        <v>90</v>
      </c>
      <c r="BA243">
        <v>41.479669999999899</v>
      </c>
      <c r="BB243">
        <v>-81.689279999999897</v>
      </c>
      <c r="BC243">
        <v>2014</v>
      </c>
      <c r="BD243">
        <v>4</v>
      </c>
      <c r="BE243">
        <v>2424</v>
      </c>
      <c r="BF243">
        <v>117</v>
      </c>
      <c r="BG243">
        <v>390351042002</v>
      </c>
      <c r="BH243">
        <v>1789</v>
      </c>
      <c r="BI243">
        <v>303038</v>
      </c>
      <c r="BJ243">
        <v>635</v>
      </c>
      <c r="BK243">
        <v>341</v>
      </c>
      <c r="BL243">
        <v>294</v>
      </c>
      <c r="BM243">
        <v>34.200000000000003</v>
      </c>
      <c r="BN243">
        <v>37</v>
      </c>
      <c r="BO243">
        <v>5</v>
      </c>
      <c r="BP243">
        <v>8</v>
      </c>
      <c r="BQ243">
        <v>17</v>
      </c>
      <c r="BR243">
        <v>30</v>
      </c>
      <c r="BS243">
        <v>5</v>
      </c>
      <c r="BT243">
        <v>0</v>
      </c>
      <c r="BU243">
        <v>22</v>
      </c>
      <c r="BV243">
        <v>91</v>
      </c>
      <c r="BW243">
        <v>130</v>
      </c>
      <c r="BX243">
        <v>91</v>
      </c>
      <c r="BY243">
        <v>49</v>
      </c>
      <c r="BZ243">
        <v>44</v>
      </c>
      <c r="CA243">
        <v>19</v>
      </c>
      <c r="CB243">
        <v>28</v>
      </c>
      <c r="CC243">
        <v>0</v>
      </c>
      <c r="CD243">
        <v>7</v>
      </c>
      <c r="CE243">
        <v>17</v>
      </c>
      <c r="CF243">
        <v>9</v>
      </c>
      <c r="CG243">
        <v>10</v>
      </c>
      <c r="CH243">
        <v>5</v>
      </c>
      <c r="CI243">
        <v>11</v>
      </c>
      <c r="CJ243">
        <v>0</v>
      </c>
      <c r="CK243">
        <v>67</v>
      </c>
      <c r="CL243">
        <v>52</v>
      </c>
      <c r="CM243">
        <v>71</v>
      </c>
      <c r="CN243">
        <v>511</v>
      </c>
      <c r="CO243">
        <v>11</v>
      </c>
      <c r="CP243">
        <v>0</v>
      </c>
      <c r="CQ243">
        <v>0</v>
      </c>
      <c r="CR243">
        <v>33</v>
      </c>
      <c r="CS243">
        <v>9</v>
      </c>
      <c r="CT243">
        <v>44</v>
      </c>
      <c r="CU243">
        <v>511</v>
      </c>
      <c r="CV243">
        <v>98</v>
      </c>
      <c r="CW243">
        <v>65</v>
      </c>
      <c r="CX243">
        <v>55</v>
      </c>
      <c r="CY243">
        <v>37</v>
      </c>
      <c r="CZ243">
        <v>27</v>
      </c>
      <c r="DA243">
        <v>39</v>
      </c>
      <c r="DB243">
        <v>102</v>
      </c>
      <c r="DC243">
        <v>49</v>
      </c>
      <c r="DD243">
        <v>29</v>
      </c>
      <c r="DE243">
        <v>10</v>
      </c>
      <c r="DF243">
        <v>40438</v>
      </c>
      <c r="DG243">
        <v>1.79</v>
      </c>
      <c r="DH243">
        <v>88</v>
      </c>
      <c r="DI243">
        <v>397</v>
      </c>
      <c r="DJ243">
        <v>355</v>
      </c>
      <c r="DK243">
        <v>42</v>
      </c>
      <c r="DL243">
        <v>82</v>
      </c>
      <c r="DM243">
        <f t="shared" si="33"/>
        <v>0</v>
      </c>
      <c r="DN243">
        <f t="shared" si="34"/>
        <v>0</v>
      </c>
      <c r="DO243">
        <f t="shared" si="35"/>
        <v>0</v>
      </c>
      <c r="DP243">
        <f t="shared" si="36"/>
        <v>1</v>
      </c>
      <c r="DQ243">
        <f t="shared" si="37"/>
        <v>0</v>
      </c>
      <c r="DR243">
        <f t="shared" si="38"/>
        <v>0</v>
      </c>
      <c r="DS243">
        <f t="shared" si="39"/>
        <v>0</v>
      </c>
      <c r="DT243">
        <f t="shared" si="40"/>
        <v>0</v>
      </c>
      <c r="DU243">
        <f t="shared" si="41"/>
        <v>0</v>
      </c>
      <c r="DV243">
        <f t="shared" si="42"/>
        <v>0</v>
      </c>
      <c r="DW243">
        <f t="shared" si="43"/>
        <v>0</v>
      </c>
    </row>
    <row r="244" spans="1:127" x14ac:dyDescent="0.25">
      <c r="A244">
        <v>20128013586</v>
      </c>
      <c r="B244">
        <v>624</v>
      </c>
      <c r="C244" t="s">
        <v>428</v>
      </c>
      <c r="D244">
        <v>0.25</v>
      </c>
      <c r="E244">
        <v>20120116</v>
      </c>
      <c r="F244" t="s">
        <v>81</v>
      </c>
      <c r="G244" t="s">
        <v>155</v>
      </c>
      <c r="H244">
        <v>0</v>
      </c>
      <c r="I244" t="s">
        <v>40</v>
      </c>
      <c r="J244">
        <v>14</v>
      </c>
      <c r="K244" t="s">
        <v>41</v>
      </c>
      <c r="L244" t="s">
        <v>42</v>
      </c>
      <c r="M244" t="s">
        <v>11</v>
      </c>
      <c r="N244" t="s">
        <v>43</v>
      </c>
      <c r="O244" t="s">
        <v>44</v>
      </c>
      <c r="P244" t="s">
        <v>45</v>
      </c>
      <c r="Q244" t="s">
        <v>46</v>
      </c>
      <c r="R244" t="s">
        <v>95</v>
      </c>
      <c r="S244" t="s">
        <v>88</v>
      </c>
      <c r="T244" t="s">
        <v>1153</v>
      </c>
      <c r="U244" t="s">
        <v>89</v>
      </c>
      <c r="V244" t="s">
        <v>50</v>
      </c>
      <c r="W244" t="s">
        <v>51</v>
      </c>
      <c r="X244">
        <v>94</v>
      </c>
      <c r="Y244" t="s">
        <v>52</v>
      </c>
      <c r="Z244" t="s">
        <v>201</v>
      </c>
      <c r="AA244" t="s">
        <v>54</v>
      </c>
      <c r="AB244" t="s">
        <v>11</v>
      </c>
      <c r="AC244" t="s">
        <v>86</v>
      </c>
      <c r="AD244" t="s">
        <v>56</v>
      </c>
      <c r="AE244" t="s">
        <v>47</v>
      </c>
      <c r="AF244" t="s">
        <v>122</v>
      </c>
      <c r="AG244" t="s">
        <v>73</v>
      </c>
      <c r="AH244">
        <v>14</v>
      </c>
      <c r="AI244" t="s">
        <v>60</v>
      </c>
      <c r="AJ244" t="s">
        <v>76</v>
      </c>
      <c r="AK244" t="s">
        <v>77</v>
      </c>
      <c r="AL244" t="s">
        <v>54</v>
      </c>
      <c r="AM244" t="s">
        <v>11</v>
      </c>
      <c r="AN244" t="s">
        <v>61</v>
      </c>
      <c r="AO244" t="s">
        <v>62</v>
      </c>
      <c r="AP244" t="s">
        <v>1154</v>
      </c>
      <c r="AQ244" t="s">
        <v>63</v>
      </c>
      <c r="AR244">
        <v>0</v>
      </c>
      <c r="AS244">
        <v>0</v>
      </c>
      <c r="AT244">
        <v>1</v>
      </c>
      <c r="AU244">
        <v>2</v>
      </c>
      <c r="AV244" t="s">
        <v>11</v>
      </c>
      <c r="AW244">
        <v>12</v>
      </c>
      <c r="AX244" t="s">
        <v>64</v>
      </c>
      <c r="AY244">
        <v>1</v>
      </c>
      <c r="AZ244" t="s">
        <v>90</v>
      </c>
      <c r="BA244">
        <v>41.470022999999898</v>
      </c>
      <c r="BB244">
        <v>-81.691158999999899</v>
      </c>
      <c r="BC244">
        <v>2012</v>
      </c>
      <c r="BD244">
        <v>1</v>
      </c>
      <c r="BE244">
        <v>2595</v>
      </c>
      <c r="BF244">
        <v>121</v>
      </c>
      <c r="BG244">
        <v>390351048001</v>
      </c>
      <c r="BH244">
        <v>1831</v>
      </c>
      <c r="BI244">
        <v>2709176</v>
      </c>
      <c r="BJ244">
        <v>536</v>
      </c>
      <c r="BK244">
        <v>261</v>
      </c>
      <c r="BL244">
        <v>275</v>
      </c>
      <c r="BM244">
        <v>37.299999999999898</v>
      </c>
      <c r="BN244">
        <v>28</v>
      </c>
      <c r="BO244">
        <v>68</v>
      </c>
      <c r="BP244">
        <v>29</v>
      </c>
      <c r="BQ244">
        <v>6</v>
      </c>
      <c r="BR244">
        <v>4</v>
      </c>
      <c r="BS244">
        <v>9</v>
      </c>
      <c r="BT244">
        <v>6</v>
      </c>
      <c r="BU244">
        <v>34</v>
      </c>
      <c r="BV244">
        <v>44</v>
      </c>
      <c r="BW244">
        <v>12</v>
      </c>
      <c r="BX244">
        <v>40</v>
      </c>
      <c r="BY244">
        <v>61</v>
      </c>
      <c r="BZ244">
        <v>33</v>
      </c>
      <c r="CA244">
        <v>67</v>
      </c>
      <c r="CB244">
        <v>34</v>
      </c>
      <c r="CC244">
        <v>5</v>
      </c>
      <c r="CD244">
        <v>0</v>
      </c>
      <c r="CE244">
        <v>17</v>
      </c>
      <c r="CF244">
        <v>0</v>
      </c>
      <c r="CG244">
        <v>12</v>
      </c>
      <c r="CH244">
        <v>4</v>
      </c>
      <c r="CI244">
        <v>9</v>
      </c>
      <c r="CJ244">
        <v>14</v>
      </c>
      <c r="CK244">
        <v>131</v>
      </c>
      <c r="CL244">
        <v>56</v>
      </c>
      <c r="CM244">
        <v>76</v>
      </c>
      <c r="CN244">
        <v>419</v>
      </c>
      <c r="CO244">
        <v>0</v>
      </c>
      <c r="CP244">
        <v>0</v>
      </c>
      <c r="CQ244">
        <v>0</v>
      </c>
      <c r="CR244">
        <v>0</v>
      </c>
      <c r="CS244">
        <v>41</v>
      </c>
      <c r="CT244">
        <v>80</v>
      </c>
      <c r="CU244">
        <v>352</v>
      </c>
      <c r="CV244">
        <v>87</v>
      </c>
      <c r="CW244">
        <v>87</v>
      </c>
      <c r="CX244">
        <v>46</v>
      </c>
      <c r="CY244">
        <v>0</v>
      </c>
      <c r="CZ244">
        <v>52</v>
      </c>
      <c r="DA244">
        <v>4</v>
      </c>
      <c r="DB244">
        <v>41</v>
      </c>
      <c r="DC244">
        <v>12</v>
      </c>
      <c r="DD244">
        <v>18</v>
      </c>
      <c r="DE244">
        <v>5</v>
      </c>
      <c r="DF244">
        <v>30757</v>
      </c>
      <c r="DG244">
        <v>2.3199999999999998</v>
      </c>
      <c r="DH244">
        <v>59</v>
      </c>
      <c r="DI244">
        <v>311</v>
      </c>
      <c r="DJ244">
        <v>231</v>
      </c>
      <c r="DK244">
        <v>80</v>
      </c>
      <c r="DL244">
        <v>166</v>
      </c>
      <c r="DM244">
        <f t="shared" si="33"/>
        <v>0</v>
      </c>
      <c r="DN244">
        <f t="shared" si="34"/>
        <v>1</v>
      </c>
      <c r="DO244">
        <f t="shared" si="35"/>
        <v>0</v>
      </c>
      <c r="DP244">
        <f t="shared" si="36"/>
        <v>0</v>
      </c>
      <c r="DQ244">
        <f t="shared" si="37"/>
        <v>0</v>
      </c>
      <c r="DR244">
        <f t="shared" si="38"/>
        <v>0</v>
      </c>
      <c r="DS244">
        <f t="shared" si="39"/>
        <v>0</v>
      </c>
      <c r="DT244">
        <f t="shared" si="40"/>
        <v>0</v>
      </c>
      <c r="DU244">
        <f t="shared" si="41"/>
        <v>0</v>
      </c>
      <c r="DV244">
        <f t="shared" si="42"/>
        <v>0</v>
      </c>
      <c r="DW244">
        <f t="shared" si="43"/>
        <v>0</v>
      </c>
    </row>
    <row r="245" spans="1:127" x14ac:dyDescent="0.25">
      <c r="A245">
        <v>20137048504</v>
      </c>
      <c r="B245">
        <v>10321</v>
      </c>
      <c r="C245" t="s">
        <v>169</v>
      </c>
      <c r="D245">
        <v>4.3099999999999996</v>
      </c>
      <c r="E245">
        <v>20130915</v>
      </c>
      <c r="F245" t="s">
        <v>170</v>
      </c>
      <c r="G245" t="s">
        <v>433</v>
      </c>
      <c r="H245">
        <v>0</v>
      </c>
      <c r="I245" t="s">
        <v>161</v>
      </c>
      <c r="J245">
        <v>17</v>
      </c>
      <c r="K245" t="s">
        <v>41</v>
      </c>
      <c r="L245" t="s">
        <v>42</v>
      </c>
      <c r="M245" t="s">
        <v>11</v>
      </c>
      <c r="N245" t="s">
        <v>43</v>
      </c>
      <c r="O245" t="s">
        <v>44</v>
      </c>
      <c r="P245" t="s">
        <v>45</v>
      </c>
      <c r="Q245" t="s">
        <v>411</v>
      </c>
      <c r="R245" t="s">
        <v>47</v>
      </c>
      <c r="S245" t="s">
        <v>48</v>
      </c>
      <c r="T245" t="s">
        <v>1155</v>
      </c>
      <c r="U245" t="s">
        <v>49</v>
      </c>
      <c r="V245" t="s">
        <v>51</v>
      </c>
      <c r="W245" t="s">
        <v>50</v>
      </c>
      <c r="X245">
        <v>0</v>
      </c>
      <c r="Y245" t="s">
        <v>60</v>
      </c>
      <c r="Z245" t="s">
        <v>120</v>
      </c>
      <c r="AA245" t="s">
        <v>54</v>
      </c>
      <c r="AB245" t="s">
        <v>11</v>
      </c>
      <c r="AC245" t="s">
        <v>55</v>
      </c>
      <c r="AD245" t="s">
        <v>56</v>
      </c>
      <c r="AE245" t="s">
        <v>195</v>
      </c>
      <c r="AF245" t="s">
        <v>47</v>
      </c>
      <c r="AG245" t="s">
        <v>59</v>
      </c>
      <c r="AH245">
        <v>14</v>
      </c>
      <c r="AI245" t="s">
        <v>52</v>
      </c>
      <c r="AJ245" t="s">
        <v>76</v>
      </c>
      <c r="AK245" t="s">
        <v>77</v>
      </c>
      <c r="AL245" t="s">
        <v>54</v>
      </c>
      <c r="AM245" t="s">
        <v>11</v>
      </c>
      <c r="AN245" t="s">
        <v>61</v>
      </c>
      <c r="AO245" t="s">
        <v>62</v>
      </c>
      <c r="AP245" t="s">
        <v>1156</v>
      </c>
      <c r="AQ245" t="s">
        <v>63</v>
      </c>
      <c r="AR245">
        <v>0</v>
      </c>
      <c r="AS245">
        <v>0</v>
      </c>
      <c r="AT245">
        <v>0</v>
      </c>
      <c r="AU245">
        <v>1</v>
      </c>
      <c r="AV245" t="s">
        <v>11</v>
      </c>
      <c r="AW245">
        <v>12</v>
      </c>
      <c r="AX245" t="s">
        <v>64</v>
      </c>
      <c r="AY245">
        <v>1</v>
      </c>
      <c r="AZ245" t="s">
        <v>90</v>
      </c>
      <c r="BA245">
        <v>41.474992999999898</v>
      </c>
      <c r="BB245">
        <v>-81.734832999999895</v>
      </c>
      <c r="BC245">
        <v>2013</v>
      </c>
      <c r="BD245">
        <v>9</v>
      </c>
      <c r="BE245">
        <v>2656</v>
      </c>
      <c r="BF245">
        <v>66</v>
      </c>
      <c r="BG245">
        <v>390351018003</v>
      </c>
      <c r="BH245">
        <v>1861</v>
      </c>
      <c r="BI245">
        <v>200913</v>
      </c>
      <c r="BJ245">
        <v>479</v>
      </c>
      <c r="BK245">
        <v>246</v>
      </c>
      <c r="BL245">
        <v>233</v>
      </c>
      <c r="BM245">
        <v>30</v>
      </c>
      <c r="BN245">
        <v>41</v>
      </c>
      <c r="BO245">
        <v>33</v>
      </c>
      <c r="BP245">
        <v>44</v>
      </c>
      <c r="BQ245">
        <v>14</v>
      </c>
      <c r="BR245">
        <v>17</v>
      </c>
      <c r="BS245">
        <v>0</v>
      </c>
      <c r="BT245">
        <v>18</v>
      </c>
      <c r="BU245">
        <v>43</v>
      </c>
      <c r="BV245">
        <v>30</v>
      </c>
      <c r="BW245">
        <v>48</v>
      </c>
      <c r="BX245">
        <v>20</v>
      </c>
      <c r="BY245">
        <v>33</v>
      </c>
      <c r="BZ245">
        <v>37</v>
      </c>
      <c r="CA245">
        <v>37</v>
      </c>
      <c r="CB245">
        <v>6</v>
      </c>
      <c r="CC245">
        <v>0</v>
      </c>
      <c r="CD245">
        <v>8</v>
      </c>
      <c r="CE245">
        <v>16</v>
      </c>
      <c r="CF245">
        <v>17</v>
      </c>
      <c r="CG245">
        <v>0</v>
      </c>
      <c r="CH245">
        <v>10</v>
      </c>
      <c r="CI245">
        <v>7</v>
      </c>
      <c r="CJ245">
        <v>0</v>
      </c>
      <c r="CK245">
        <v>132</v>
      </c>
      <c r="CL245">
        <v>50</v>
      </c>
      <c r="CM245">
        <v>64</v>
      </c>
      <c r="CN245">
        <v>385</v>
      </c>
      <c r="CO245">
        <v>0</v>
      </c>
      <c r="CP245">
        <v>0</v>
      </c>
      <c r="CQ245">
        <v>0</v>
      </c>
      <c r="CR245">
        <v>0</v>
      </c>
      <c r="CS245">
        <v>30</v>
      </c>
      <c r="CT245">
        <v>72</v>
      </c>
      <c r="CU245">
        <v>269</v>
      </c>
      <c r="CV245">
        <v>75</v>
      </c>
      <c r="CW245">
        <v>27</v>
      </c>
      <c r="CX245">
        <v>62</v>
      </c>
      <c r="CY245">
        <v>0</v>
      </c>
      <c r="CZ245">
        <v>90</v>
      </c>
      <c r="DA245">
        <v>0</v>
      </c>
      <c r="DB245">
        <v>15</v>
      </c>
      <c r="DC245">
        <v>0</v>
      </c>
      <c r="DD245">
        <v>0</v>
      </c>
      <c r="DE245">
        <v>0</v>
      </c>
      <c r="DF245">
        <v>28088</v>
      </c>
      <c r="DG245">
        <v>3.03</v>
      </c>
      <c r="DH245">
        <v>21</v>
      </c>
      <c r="DI245">
        <v>320</v>
      </c>
      <c r="DJ245">
        <v>158</v>
      </c>
      <c r="DK245">
        <v>162</v>
      </c>
      <c r="DL245">
        <v>94</v>
      </c>
      <c r="DM245">
        <f t="shared" si="33"/>
        <v>0</v>
      </c>
      <c r="DN245">
        <f t="shared" si="34"/>
        <v>0</v>
      </c>
      <c r="DO245">
        <f t="shared" si="35"/>
        <v>1</v>
      </c>
      <c r="DP245">
        <f t="shared" si="36"/>
        <v>0</v>
      </c>
      <c r="DQ245">
        <f t="shared" si="37"/>
        <v>0</v>
      </c>
      <c r="DR245">
        <f t="shared" si="38"/>
        <v>0</v>
      </c>
      <c r="DS245">
        <f t="shared" si="39"/>
        <v>0</v>
      </c>
      <c r="DT245">
        <f t="shared" si="40"/>
        <v>0</v>
      </c>
      <c r="DU245">
        <f t="shared" si="41"/>
        <v>0</v>
      </c>
      <c r="DV245">
        <f t="shared" si="42"/>
        <v>0</v>
      </c>
      <c r="DW245">
        <f t="shared" si="43"/>
        <v>0</v>
      </c>
    </row>
    <row r="246" spans="1:127" x14ac:dyDescent="0.25">
      <c r="A246">
        <v>20128014713</v>
      </c>
      <c r="B246">
        <v>412</v>
      </c>
      <c r="C246" t="s">
        <v>429</v>
      </c>
      <c r="D246">
        <v>1.01</v>
      </c>
      <c r="E246">
        <v>20120112</v>
      </c>
      <c r="F246" t="s">
        <v>430</v>
      </c>
      <c r="G246" t="s">
        <v>194</v>
      </c>
      <c r="H246">
        <v>0.04</v>
      </c>
      <c r="I246" t="s">
        <v>67</v>
      </c>
      <c r="J246">
        <v>16</v>
      </c>
      <c r="K246" t="s">
        <v>41</v>
      </c>
      <c r="L246" t="s">
        <v>42</v>
      </c>
      <c r="M246" t="s">
        <v>11</v>
      </c>
      <c r="N246" t="s">
        <v>43</v>
      </c>
      <c r="O246" t="s">
        <v>71</v>
      </c>
      <c r="P246" t="s">
        <v>45</v>
      </c>
      <c r="Q246" t="s">
        <v>72</v>
      </c>
      <c r="R246" t="s">
        <v>195</v>
      </c>
      <c r="S246" t="s">
        <v>98</v>
      </c>
      <c r="T246" t="s">
        <v>1157</v>
      </c>
      <c r="U246" t="s">
        <v>59</v>
      </c>
      <c r="V246" t="s">
        <v>76</v>
      </c>
      <c r="W246" t="s">
        <v>77</v>
      </c>
      <c r="X246">
        <v>8</v>
      </c>
      <c r="Y246" t="s">
        <v>60</v>
      </c>
      <c r="Z246" t="s">
        <v>74</v>
      </c>
      <c r="AA246" t="s">
        <v>54</v>
      </c>
      <c r="AB246" t="s">
        <v>11</v>
      </c>
      <c r="AC246" t="s">
        <v>75</v>
      </c>
      <c r="AD246" t="s">
        <v>97</v>
      </c>
      <c r="AE246" t="s">
        <v>54</v>
      </c>
      <c r="AF246" t="s">
        <v>48</v>
      </c>
      <c r="AG246" t="s">
        <v>123</v>
      </c>
      <c r="AH246">
        <v>38</v>
      </c>
      <c r="AI246" t="s">
        <v>60</v>
      </c>
      <c r="AJ246" t="s">
        <v>51</v>
      </c>
      <c r="AK246" t="s">
        <v>50</v>
      </c>
      <c r="AL246" t="s">
        <v>54</v>
      </c>
      <c r="AM246" t="s">
        <v>11</v>
      </c>
      <c r="AN246" t="s">
        <v>61</v>
      </c>
      <c r="AO246" t="s">
        <v>62</v>
      </c>
      <c r="AP246" t="s">
        <v>1158</v>
      </c>
      <c r="AQ246" t="s">
        <v>63</v>
      </c>
      <c r="AR246">
        <v>0</v>
      </c>
      <c r="AS246">
        <v>0</v>
      </c>
      <c r="AT246">
        <v>1</v>
      </c>
      <c r="AU246">
        <v>0</v>
      </c>
      <c r="AV246" t="s">
        <v>78</v>
      </c>
      <c r="AW246">
        <v>12</v>
      </c>
      <c r="AX246" t="s">
        <v>64</v>
      </c>
      <c r="AY246">
        <v>1</v>
      </c>
      <c r="AZ246" t="s">
        <v>90</v>
      </c>
      <c r="BA246">
        <v>41.477857</v>
      </c>
      <c r="BB246">
        <v>-81.743423000000007</v>
      </c>
      <c r="BC246">
        <v>2012</v>
      </c>
      <c r="BD246">
        <v>1</v>
      </c>
      <c r="BE246">
        <v>2823</v>
      </c>
      <c r="BF246">
        <v>1114</v>
      </c>
      <c r="BG246">
        <v>390351017001</v>
      </c>
      <c r="BH246">
        <v>1691</v>
      </c>
      <c r="BI246">
        <v>298941</v>
      </c>
      <c r="BJ246">
        <v>755</v>
      </c>
      <c r="BK246">
        <v>213</v>
      </c>
      <c r="BL246">
        <v>542</v>
      </c>
      <c r="BM246">
        <v>18.899999999999899</v>
      </c>
      <c r="BN246">
        <v>52</v>
      </c>
      <c r="BO246">
        <v>138</v>
      </c>
      <c r="BP246">
        <v>75</v>
      </c>
      <c r="BQ246">
        <v>88</v>
      </c>
      <c r="BR246">
        <v>69</v>
      </c>
      <c r="BS246">
        <v>31</v>
      </c>
      <c r="BT246">
        <v>0</v>
      </c>
      <c r="BU246">
        <v>0</v>
      </c>
      <c r="BV246">
        <v>29</v>
      </c>
      <c r="BW246">
        <v>90</v>
      </c>
      <c r="BX246">
        <v>10</v>
      </c>
      <c r="BY246">
        <v>92</v>
      </c>
      <c r="BZ246">
        <v>0</v>
      </c>
      <c r="CA246">
        <v>32</v>
      </c>
      <c r="CB246">
        <v>25</v>
      </c>
      <c r="CC246">
        <v>0</v>
      </c>
      <c r="CD246">
        <v>18</v>
      </c>
      <c r="CE246">
        <v>0</v>
      </c>
      <c r="CF246">
        <v>6</v>
      </c>
      <c r="CG246">
        <v>0</v>
      </c>
      <c r="CH246">
        <v>0</v>
      </c>
      <c r="CI246">
        <v>0</v>
      </c>
      <c r="CJ246">
        <v>0</v>
      </c>
      <c r="CK246">
        <v>353</v>
      </c>
      <c r="CL246">
        <v>6</v>
      </c>
      <c r="CM246">
        <v>280</v>
      </c>
      <c r="CN246">
        <v>206</v>
      </c>
      <c r="CO246">
        <v>8</v>
      </c>
      <c r="CP246">
        <v>49</v>
      </c>
      <c r="CQ246">
        <v>0</v>
      </c>
      <c r="CR246">
        <v>0</v>
      </c>
      <c r="CS246">
        <v>212</v>
      </c>
      <c r="CT246">
        <v>320</v>
      </c>
      <c r="CU246">
        <v>302</v>
      </c>
      <c r="CV246">
        <v>80</v>
      </c>
      <c r="CW246">
        <v>57</v>
      </c>
      <c r="CX246">
        <v>28</v>
      </c>
      <c r="CY246">
        <v>41</v>
      </c>
      <c r="CZ246">
        <v>73</v>
      </c>
      <c r="DA246">
        <v>19</v>
      </c>
      <c r="DB246">
        <v>4</v>
      </c>
      <c r="DC246">
        <v>0</v>
      </c>
      <c r="DD246">
        <v>0</v>
      </c>
      <c r="DE246">
        <v>0</v>
      </c>
      <c r="DF246">
        <v>19044</v>
      </c>
      <c r="DG246">
        <v>3.27</v>
      </c>
      <c r="DH246">
        <v>83</v>
      </c>
      <c r="DI246">
        <v>379</v>
      </c>
      <c r="DJ246">
        <v>231</v>
      </c>
      <c r="DK246">
        <v>148</v>
      </c>
      <c r="DL246">
        <v>10</v>
      </c>
      <c r="DM246">
        <f t="shared" si="33"/>
        <v>0</v>
      </c>
      <c r="DN246">
        <f t="shared" si="34"/>
        <v>1</v>
      </c>
      <c r="DO246">
        <f t="shared" si="35"/>
        <v>0</v>
      </c>
      <c r="DP246">
        <f t="shared" si="36"/>
        <v>0</v>
      </c>
      <c r="DQ246">
        <f t="shared" si="37"/>
        <v>0</v>
      </c>
      <c r="DR246">
        <f t="shared" si="38"/>
        <v>0</v>
      </c>
      <c r="DS246">
        <f t="shared" si="39"/>
        <v>0</v>
      </c>
      <c r="DT246">
        <f t="shared" si="40"/>
        <v>0</v>
      </c>
      <c r="DU246">
        <f t="shared" si="41"/>
        <v>0</v>
      </c>
      <c r="DV246">
        <f t="shared" si="42"/>
        <v>0</v>
      </c>
      <c r="DW246">
        <f t="shared" si="43"/>
        <v>0</v>
      </c>
    </row>
    <row r="247" spans="1:127" x14ac:dyDescent="0.25">
      <c r="A247">
        <v>20128015028</v>
      </c>
      <c r="B247">
        <v>549</v>
      </c>
      <c r="C247" t="s">
        <v>146</v>
      </c>
      <c r="D247">
        <v>0.18</v>
      </c>
      <c r="E247">
        <v>20120114</v>
      </c>
      <c r="F247" t="s">
        <v>147</v>
      </c>
      <c r="G247" t="s">
        <v>197</v>
      </c>
      <c r="H247">
        <v>0</v>
      </c>
      <c r="I247" t="s">
        <v>102</v>
      </c>
      <c r="J247">
        <v>18</v>
      </c>
      <c r="K247" t="s">
        <v>68</v>
      </c>
      <c r="L247" t="s">
        <v>42</v>
      </c>
      <c r="M247" t="s">
        <v>11</v>
      </c>
      <c r="N247" t="s">
        <v>43</v>
      </c>
      <c r="O247" t="s">
        <v>134</v>
      </c>
      <c r="P247" t="s">
        <v>135</v>
      </c>
      <c r="Q247" t="s">
        <v>46</v>
      </c>
      <c r="R247" t="s">
        <v>47</v>
      </c>
      <c r="S247" t="s">
        <v>47</v>
      </c>
      <c r="T247" t="s">
        <v>1159</v>
      </c>
      <c r="U247" t="s">
        <v>110</v>
      </c>
      <c r="V247" t="s">
        <v>50</v>
      </c>
      <c r="W247" t="s">
        <v>51</v>
      </c>
      <c r="X247">
        <v>65</v>
      </c>
      <c r="Y247" t="s">
        <v>52</v>
      </c>
      <c r="Z247" t="s">
        <v>120</v>
      </c>
      <c r="AA247">
        <v>0</v>
      </c>
      <c r="AB247" t="s">
        <v>11</v>
      </c>
      <c r="AC247" t="s">
        <v>75</v>
      </c>
      <c r="AD247" t="s">
        <v>56</v>
      </c>
      <c r="AE247" t="s">
        <v>57</v>
      </c>
      <c r="AF247" t="s">
        <v>122</v>
      </c>
      <c r="AG247" t="s">
        <v>59</v>
      </c>
      <c r="AH247">
        <v>35</v>
      </c>
      <c r="AI247" t="s">
        <v>60</v>
      </c>
      <c r="AJ247" t="s">
        <v>76</v>
      </c>
      <c r="AK247" t="s">
        <v>77</v>
      </c>
      <c r="AL247">
        <v>0</v>
      </c>
      <c r="AM247" t="s">
        <v>11</v>
      </c>
      <c r="AN247" t="s">
        <v>61</v>
      </c>
      <c r="AO247" t="s">
        <v>62</v>
      </c>
      <c r="AP247" t="s">
        <v>1160</v>
      </c>
      <c r="AQ247" t="s">
        <v>63</v>
      </c>
      <c r="AR247">
        <v>0</v>
      </c>
      <c r="AS247">
        <v>0</v>
      </c>
      <c r="AT247">
        <v>0</v>
      </c>
      <c r="AU247">
        <v>1</v>
      </c>
      <c r="AV247" t="s">
        <v>11</v>
      </c>
      <c r="AW247">
        <v>12</v>
      </c>
      <c r="AX247" t="s">
        <v>64</v>
      </c>
      <c r="AY247">
        <v>1</v>
      </c>
      <c r="AZ247" t="s">
        <v>90</v>
      </c>
      <c r="BA247">
        <v>41.502048000000002</v>
      </c>
      <c r="BB247">
        <v>-81.690877</v>
      </c>
      <c r="BC247">
        <v>2012</v>
      </c>
      <c r="BD247">
        <v>1</v>
      </c>
      <c r="BE247">
        <v>2844</v>
      </c>
      <c r="BF247">
        <v>162</v>
      </c>
      <c r="BG247">
        <v>390351077011</v>
      </c>
      <c r="BH247">
        <v>2142</v>
      </c>
      <c r="BI247">
        <v>1770609</v>
      </c>
      <c r="BJ247">
        <v>1377</v>
      </c>
      <c r="BK247">
        <v>688</v>
      </c>
      <c r="BL247">
        <v>689</v>
      </c>
      <c r="BM247">
        <v>31.1999999999999</v>
      </c>
      <c r="BN247">
        <v>19</v>
      </c>
      <c r="BO247">
        <v>0</v>
      </c>
      <c r="BP247">
        <v>0</v>
      </c>
      <c r="BQ247">
        <v>0</v>
      </c>
      <c r="BR247">
        <v>35</v>
      </c>
      <c r="BS247">
        <v>50</v>
      </c>
      <c r="BT247">
        <v>14</v>
      </c>
      <c r="BU247">
        <v>173</v>
      </c>
      <c r="BV247">
        <v>326</v>
      </c>
      <c r="BW247">
        <v>228</v>
      </c>
      <c r="BX247">
        <v>82</v>
      </c>
      <c r="BY247">
        <v>93</v>
      </c>
      <c r="BZ247">
        <v>60</v>
      </c>
      <c r="CA247">
        <v>93</v>
      </c>
      <c r="CB247">
        <v>168</v>
      </c>
      <c r="CC247">
        <v>7</v>
      </c>
      <c r="CD247">
        <v>19</v>
      </c>
      <c r="CE247">
        <v>10</v>
      </c>
      <c r="CF247">
        <v>0</v>
      </c>
      <c r="CG247">
        <v>0</v>
      </c>
      <c r="CH247">
        <v>0</v>
      </c>
      <c r="CI247">
        <v>0</v>
      </c>
      <c r="CJ247">
        <v>0</v>
      </c>
      <c r="CK247">
        <v>19</v>
      </c>
      <c r="CL247">
        <v>10</v>
      </c>
      <c r="CM247">
        <v>358</v>
      </c>
      <c r="CN247">
        <v>871</v>
      </c>
      <c r="CO247">
        <v>30</v>
      </c>
      <c r="CP247">
        <v>62</v>
      </c>
      <c r="CQ247">
        <v>0</v>
      </c>
      <c r="CR247">
        <v>19</v>
      </c>
      <c r="CS247">
        <v>37</v>
      </c>
      <c r="CT247">
        <v>22</v>
      </c>
      <c r="CU247">
        <v>1086</v>
      </c>
      <c r="CV247">
        <v>130</v>
      </c>
      <c r="CW247">
        <v>154</v>
      </c>
      <c r="CX247">
        <v>40</v>
      </c>
      <c r="CY247">
        <v>40</v>
      </c>
      <c r="CZ247">
        <v>101</v>
      </c>
      <c r="DA247">
        <v>0</v>
      </c>
      <c r="DB247">
        <v>310</v>
      </c>
      <c r="DC247">
        <v>152</v>
      </c>
      <c r="DD247">
        <v>140</v>
      </c>
      <c r="DE247">
        <v>19</v>
      </c>
      <c r="DF247">
        <v>36786</v>
      </c>
      <c r="DG247">
        <v>1.54</v>
      </c>
      <c r="DH247">
        <v>353</v>
      </c>
      <c r="DI247">
        <v>990</v>
      </c>
      <c r="DJ247">
        <v>896</v>
      </c>
      <c r="DK247">
        <v>94</v>
      </c>
      <c r="DL247">
        <v>55</v>
      </c>
      <c r="DM247">
        <f t="shared" si="33"/>
        <v>0</v>
      </c>
      <c r="DN247">
        <f t="shared" si="34"/>
        <v>1</v>
      </c>
      <c r="DO247">
        <f t="shared" si="35"/>
        <v>0</v>
      </c>
      <c r="DP247">
        <f t="shared" si="36"/>
        <v>0</v>
      </c>
      <c r="DQ247">
        <f t="shared" si="37"/>
        <v>0</v>
      </c>
      <c r="DR247">
        <f t="shared" si="38"/>
        <v>0</v>
      </c>
      <c r="DS247">
        <f t="shared" si="39"/>
        <v>0</v>
      </c>
      <c r="DT247">
        <f t="shared" si="40"/>
        <v>0</v>
      </c>
      <c r="DU247">
        <f t="shared" si="41"/>
        <v>0</v>
      </c>
      <c r="DV247">
        <f t="shared" si="42"/>
        <v>0</v>
      </c>
      <c r="DW247">
        <f t="shared" si="43"/>
        <v>0</v>
      </c>
    </row>
    <row r="248" spans="1:127" x14ac:dyDescent="0.25">
      <c r="A248">
        <v>20137049547</v>
      </c>
      <c r="B248">
        <v>10445</v>
      </c>
      <c r="C248" t="s">
        <v>154</v>
      </c>
      <c r="D248">
        <v>1.31</v>
      </c>
      <c r="E248">
        <v>20130918</v>
      </c>
      <c r="F248" t="s">
        <v>155</v>
      </c>
      <c r="G248" t="s">
        <v>277</v>
      </c>
      <c r="H248">
        <v>0</v>
      </c>
      <c r="I248" t="s">
        <v>82</v>
      </c>
      <c r="J248">
        <v>10</v>
      </c>
      <c r="K248" t="s">
        <v>41</v>
      </c>
      <c r="L248" t="s">
        <v>42</v>
      </c>
      <c r="M248" t="s">
        <v>11</v>
      </c>
      <c r="N248" t="s">
        <v>43</v>
      </c>
      <c r="O248" t="s">
        <v>71</v>
      </c>
      <c r="P248" t="s">
        <v>45</v>
      </c>
      <c r="Q248" t="s">
        <v>94</v>
      </c>
      <c r="R248" t="s">
        <v>209</v>
      </c>
      <c r="S248" t="s">
        <v>48</v>
      </c>
      <c r="T248" t="s">
        <v>1161</v>
      </c>
      <c r="U248" t="s">
        <v>150</v>
      </c>
      <c r="V248" t="s">
        <v>50</v>
      </c>
      <c r="W248" t="s">
        <v>51</v>
      </c>
      <c r="X248">
        <v>42</v>
      </c>
      <c r="Y248" t="s">
        <v>60</v>
      </c>
      <c r="Z248" t="s">
        <v>120</v>
      </c>
      <c r="AA248" t="s">
        <v>54</v>
      </c>
      <c r="AB248" t="s">
        <v>11</v>
      </c>
      <c r="AC248" t="s">
        <v>86</v>
      </c>
      <c r="AD248" t="s">
        <v>56</v>
      </c>
      <c r="AE248" t="s">
        <v>119</v>
      </c>
      <c r="AF248" t="s">
        <v>98</v>
      </c>
      <c r="AG248" t="s">
        <v>59</v>
      </c>
      <c r="AH248">
        <v>27</v>
      </c>
      <c r="AI248" t="s">
        <v>52</v>
      </c>
      <c r="AJ248" t="s">
        <v>77</v>
      </c>
      <c r="AK248" t="s">
        <v>76</v>
      </c>
      <c r="AL248" t="s">
        <v>54</v>
      </c>
      <c r="AM248" t="s">
        <v>11</v>
      </c>
      <c r="AN248" t="s">
        <v>61</v>
      </c>
      <c r="AO248" t="s">
        <v>62</v>
      </c>
      <c r="AP248" t="s">
        <v>1162</v>
      </c>
      <c r="AQ248" t="s">
        <v>278</v>
      </c>
      <c r="AR248">
        <v>0</v>
      </c>
      <c r="AS248">
        <v>0</v>
      </c>
      <c r="AT248">
        <v>0</v>
      </c>
      <c r="AU248">
        <v>1</v>
      </c>
      <c r="AV248" t="s">
        <v>11</v>
      </c>
      <c r="AW248">
        <v>12</v>
      </c>
      <c r="AX248" t="s">
        <v>64</v>
      </c>
      <c r="AY248">
        <v>1</v>
      </c>
      <c r="AZ248" t="s">
        <v>90</v>
      </c>
      <c r="BA248">
        <v>41.469656000000001</v>
      </c>
      <c r="BB248">
        <v>-81.721155999999894</v>
      </c>
      <c r="BC248">
        <v>2013</v>
      </c>
      <c r="BD248">
        <v>9</v>
      </c>
      <c r="BE248">
        <v>2857</v>
      </c>
      <c r="BF248">
        <v>86</v>
      </c>
      <c r="BG248">
        <v>390351027004</v>
      </c>
      <c r="BH248">
        <v>301</v>
      </c>
      <c r="BI248">
        <v>712348</v>
      </c>
      <c r="BJ248">
        <v>923</v>
      </c>
      <c r="BK248">
        <v>324</v>
      </c>
      <c r="BL248">
        <v>599</v>
      </c>
      <c r="BM248">
        <v>35.5</v>
      </c>
      <c r="BN248">
        <v>27</v>
      </c>
      <c r="BO248">
        <v>51</v>
      </c>
      <c r="BP248">
        <v>89</v>
      </c>
      <c r="BQ248">
        <v>59</v>
      </c>
      <c r="BR248">
        <v>61</v>
      </c>
      <c r="BS248">
        <v>0</v>
      </c>
      <c r="BT248">
        <v>0</v>
      </c>
      <c r="BU248">
        <v>53</v>
      </c>
      <c r="BV248">
        <v>38</v>
      </c>
      <c r="BW248">
        <v>69</v>
      </c>
      <c r="BX248">
        <v>63</v>
      </c>
      <c r="BY248">
        <v>132</v>
      </c>
      <c r="BZ248">
        <v>43</v>
      </c>
      <c r="CA248">
        <v>98</v>
      </c>
      <c r="CB248">
        <v>51</v>
      </c>
      <c r="CC248">
        <v>17</v>
      </c>
      <c r="CD248">
        <v>0</v>
      </c>
      <c r="CE248">
        <v>5</v>
      </c>
      <c r="CF248">
        <v>41</v>
      </c>
      <c r="CG248">
        <v>0</v>
      </c>
      <c r="CH248">
        <v>4</v>
      </c>
      <c r="CI248">
        <v>0</v>
      </c>
      <c r="CJ248">
        <v>22</v>
      </c>
      <c r="CK248">
        <v>226</v>
      </c>
      <c r="CL248">
        <v>72</v>
      </c>
      <c r="CM248">
        <v>98</v>
      </c>
      <c r="CN248">
        <v>737</v>
      </c>
      <c r="CO248">
        <v>0</v>
      </c>
      <c r="CP248">
        <v>15</v>
      </c>
      <c r="CQ248">
        <v>0</v>
      </c>
      <c r="CR248">
        <v>17</v>
      </c>
      <c r="CS248">
        <v>56</v>
      </c>
      <c r="CT248">
        <v>47</v>
      </c>
      <c r="CU248">
        <v>583</v>
      </c>
      <c r="CV248">
        <v>300</v>
      </c>
      <c r="CW248">
        <v>162</v>
      </c>
      <c r="CX248">
        <v>20</v>
      </c>
      <c r="CY248">
        <v>43</v>
      </c>
      <c r="CZ248">
        <v>27</v>
      </c>
      <c r="DA248">
        <v>0</v>
      </c>
      <c r="DB248">
        <v>31</v>
      </c>
      <c r="DC248">
        <v>0</v>
      </c>
      <c r="DD248">
        <v>0</v>
      </c>
      <c r="DE248">
        <v>0</v>
      </c>
      <c r="DF248">
        <v>20985</v>
      </c>
      <c r="DG248">
        <v>3.81</v>
      </c>
      <c r="DH248">
        <v>57</v>
      </c>
      <c r="DI248">
        <v>361</v>
      </c>
      <c r="DJ248">
        <v>242</v>
      </c>
      <c r="DK248">
        <v>119</v>
      </c>
      <c r="DL248">
        <v>79</v>
      </c>
      <c r="DM248">
        <f t="shared" si="33"/>
        <v>0</v>
      </c>
      <c r="DN248">
        <f t="shared" si="34"/>
        <v>0</v>
      </c>
      <c r="DO248">
        <f t="shared" si="35"/>
        <v>1</v>
      </c>
      <c r="DP248">
        <f t="shared" si="36"/>
        <v>0</v>
      </c>
      <c r="DQ248">
        <f t="shared" si="37"/>
        <v>0</v>
      </c>
      <c r="DR248">
        <f t="shared" si="38"/>
        <v>0</v>
      </c>
      <c r="DS248">
        <f t="shared" si="39"/>
        <v>0</v>
      </c>
      <c r="DT248">
        <f t="shared" si="40"/>
        <v>0</v>
      </c>
      <c r="DU248">
        <f t="shared" si="41"/>
        <v>0</v>
      </c>
      <c r="DV248">
        <f t="shared" si="42"/>
        <v>0</v>
      </c>
      <c r="DW248">
        <f t="shared" si="43"/>
        <v>0</v>
      </c>
    </row>
    <row r="249" spans="1:127" x14ac:dyDescent="0.25">
      <c r="A249">
        <v>20118143659</v>
      </c>
      <c r="B249">
        <v>11161</v>
      </c>
      <c r="C249" t="s">
        <v>65</v>
      </c>
      <c r="D249">
        <v>5.42</v>
      </c>
      <c r="E249">
        <v>20110925</v>
      </c>
      <c r="F249" t="s">
        <v>66</v>
      </c>
      <c r="G249">
        <v>8002</v>
      </c>
      <c r="H249">
        <v>0</v>
      </c>
      <c r="I249" t="s">
        <v>161</v>
      </c>
      <c r="J249">
        <v>10</v>
      </c>
      <c r="K249" t="s">
        <v>41</v>
      </c>
      <c r="L249" t="s">
        <v>42</v>
      </c>
      <c r="M249" t="s">
        <v>11</v>
      </c>
      <c r="N249" t="s">
        <v>43</v>
      </c>
      <c r="O249" t="s">
        <v>71</v>
      </c>
      <c r="P249" t="s">
        <v>45</v>
      </c>
      <c r="Q249" t="s">
        <v>72</v>
      </c>
      <c r="R249" t="s">
        <v>47</v>
      </c>
      <c r="S249" t="s">
        <v>158</v>
      </c>
      <c r="T249" t="s">
        <v>1163</v>
      </c>
      <c r="U249" t="s">
        <v>49</v>
      </c>
      <c r="V249" t="s">
        <v>51</v>
      </c>
      <c r="W249" t="s">
        <v>50</v>
      </c>
      <c r="X249">
        <v>0</v>
      </c>
      <c r="Y249" t="s">
        <v>60</v>
      </c>
      <c r="Z249" t="s">
        <v>74</v>
      </c>
      <c r="AA249">
        <v>0</v>
      </c>
      <c r="AB249" t="s">
        <v>11</v>
      </c>
      <c r="AC249" t="s">
        <v>116</v>
      </c>
      <c r="AD249" t="s">
        <v>56</v>
      </c>
      <c r="AE249" t="s">
        <v>47</v>
      </c>
      <c r="AF249" t="s">
        <v>98</v>
      </c>
      <c r="AG249" t="s">
        <v>59</v>
      </c>
      <c r="AH249">
        <v>54</v>
      </c>
      <c r="AI249" t="s">
        <v>52</v>
      </c>
      <c r="AJ249" t="s">
        <v>76</v>
      </c>
      <c r="AK249" t="s">
        <v>77</v>
      </c>
      <c r="AL249" t="s">
        <v>54</v>
      </c>
      <c r="AM249" t="s">
        <v>11</v>
      </c>
      <c r="AN249" t="s">
        <v>61</v>
      </c>
      <c r="AO249" t="s">
        <v>62</v>
      </c>
      <c r="AP249" t="s">
        <v>1164</v>
      </c>
      <c r="AQ249" t="s">
        <v>63</v>
      </c>
      <c r="AR249">
        <v>0</v>
      </c>
      <c r="AS249">
        <v>0</v>
      </c>
      <c r="AT249">
        <v>0</v>
      </c>
      <c r="AU249">
        <v>1</v>
      </c>
      <c r="AV249" t="s">
        <v>11</v>
      </c>
      <c r="AW249">
        <v>12</v>
      </c>
      <c r="AX249" t="s">
        <v>64</v>
      </c>
      <c r="AY249">
        <v>1</v>
      </c>
      <c r="AZ249" t="s">
        <v>90</v>
      </c>
      <c r="BA249">
        <v>41.481454999999897</v>
      </c>
      <c r="BB249">
        <v>-81.740262000000001</v>
      </c>
      <c r="BC249">
        <v>2011</v>
      </c>
      <c r="BD249">
        <v>9</v>
      </c>
      <c r="BE249">
        <v>2902</v>
      </c>
      <c r="BF249">
        <v>1104</v>
      </c>
      <c r="BG249">
        <v>390351012002</v>
      </c>
      <c r="BH249">
        <v>1960</v>
      </c>
      <c r="BI249">
        <v>348274</v>
      </c>
      <c r="BJ249">
        <v>1405</v>
      </c>
      <c r="BK249">
        <v>740</v>
      </c>
      <c r="BL249">
        <v>665</v>
      </c>
      <c r="BM249">
        <v>35.200000000000003</v>
      </c>
      <c r="BN249">
        <v>26</v>
      </c>
      <c r="BO249">
        <v>45</v>
      </c>
      <c r="BP249">
        <v>56</v>
      </c>
      <c r="BQ249">
        <v>104</v>
      </c>
      <c r="BR249">
        <v>143</v>
      </c>
      <c r="BS249">
        <v>32</v>
      </c>
      <c r="BT249">
        <v>0</v>
      </c>
      <c r="BU249">
        <v>26</v>
      </c>
      <c r="BV249">
        <v>175</v>
      </c>
      <c r="BW249">
        <v>92</v>
      </c>
      <c r="BX249">
        <v>98</v>
      </c>
      <c r="BY249">
        <v>113</v>
      </c>
      <c r="BZ249">
        <v>87</v>
      </c>
      <c r="CA249">
        <v>87</v>
      </c>
      <c r="CB249">
        <v>102</v>
      </c>
      <c r="CC249">
        <v>30</v>
      </c>
      <c r="CD249">
        <v>7</v>
      </c>
      <c r="CE249">
        <v>0</v>
      </c>
      <c r="CF249">
        <v>8</v>
      </c>
      <c r="CG249">
        <v>34</v>
      </c>
      <c r="CH249">
        <v>46</v>
      </c>
      <c r="CI249">
        <v>34</v>
      </c>
      <c r="CJ249">
        <v>60</v>
      </c>
      <c r="CK249">
        <v>231</v>
      </c>
      <c r="CL249">
        <v>182</v>
      </c>
      <c r="CM249">
        <v>469</v>
      </c>
      <c r="CN249">
        <v>800</v>
      </c>
      <c r="CO249">
        <v>53</v>
      </c>
      <c r="CP249">
        <v>51</v>
      </c>
      <c r="CQ249">
        <v>0</v>
      </c>
      <c r="CR249">
        <v>17</v>
      </c>
      <c r="CS249">
        <v>15</v>
      </c>
      <c r="CT249">
        <v>211</v>
      </c>
      <c r="CU249">
        <v>973</v>
      </c>
      <c r="CV249">
        <v>222</v>
      </c>
      <c r="CW249">
        <v>248</v>
      </c>
      <c r="CX249">
        <v>16</v>
      </c>
      <c r="CY249">
        <v>37</v>
      </c>
      <c r="CZ249">
        <v>203</v>
      </c>
      <c r="DA249">
        <v>47</v>
      </c>
      <c r="DB249">
        <v>158</v>
      </c>
      <c r="DC249">
        <v>25</v>
      </c>
      <c r="DD249">
        <v>0</v>
      </c>
      <c r="DE249">
        <v>17</v>
      </c>
      <c r="DF249">
        <v>16958</v>
      </c>
      <c r="DG249">
        <v>2.0299999999999998</v>
      </c>
      <c r="DH249">
        <v>353</v>
      </c>
      <c r="DI249">
        <v>932</v>
      </c>
      <c r="DJ249">
        <v>693</v>
      </c>
      <c r="DK249">
        <v>239</v>
      </c>
      <c r="DL249">
        <v>145</v>
      </c>
      <c r="DM249">
        <f t="shared" si="33"/>
        <v>1</v>
      </c>
      <c r="DN249">
        <f t="shared" si="34"/>
        <v>0</v>
      </c>
      <c r="DO249">
        <f t="shared" si="35"/>
        <v>0</v>
      </c>
      <c r="DP249">
        <f t="shared" si="36"/>
        <v>0</v>
      </c>
      <c r="DQ249">
        <f t="shared" si="37"/>
        <v>0</v>
      </c>
      <c r="DR249">
        <f t="shared" si="38"/>
        <v>0</v>
      </c>
      <c r="DS249">
        <f t="shared" si="39"/>
        <v>0</v>
      </c>
      <c r="DT249">
        <f t="shared" si="40"/>
        <v>0</v>
      </c>
      <c r="DU249">
        <f t="shared" si="41"/>
        <v>0</v>
      </c>
      <c r="DV249">
        <f t="shared" si="42"/>
        <v>0</v>
      </c>
      <c r="DW249">
        <f t="shared" si="43"/>
        <v>0</v>
      </c>
    </row>
    <row r="250" spans="1:127" x14ac:dyDescent="0.25">
      <c r="A250">
        <v>20118143983</v>
      </c>
      <c r="B250">
        <v>11129</v>
      </c>
      <c r="C250" t="s">
        <v>65</v>
      </c>
      <c r="D250">
        <v>6.15</v>
      </c>
      <c r="E250">
        <v>20110924</v>
      </c>
      <c r="F250" t="s">
        <v>66</v>
      </c>
      <c r="G250" t="s">
        <v>240</v>
      </c>
      <c r="H250">
        <v>0</v>
      </c>
      <c r="I250" t="s">
        <v>102</v>
      </c>
      <c r="J250">
        <v>13</v>
      </c>
      <c r="K250" t="s">
        <v>41</v>
      </c>
      <c r="L250" t="s">
        <v>42</v>
      </c>
      <c r="M250" t="s">
        <v>11</v>
      </c>
      <c r="N250" t="s">
        <v>43</v>
      </c>
      <c r="O250" t="s">
        <v>44</v>
      </c>
      <c r="P250" t="s">
        <v>45</v>
      </c>
      <c r="Q250" t="s">
        <v>94</v>
      </c>
      <c r="R250" t="s">
        <v>47</v>
      </c>
      <c r="S250" t="s">
        <v>48</v>
      </c>
      <c r="T250" t="s">
        <v>1165</v>
      </c>
      <c r="U250" t="s">
        <v>89</v>
      </c>
      <c r="V250" t="s">
        <v>51</v>
      </c>
      <c r="W250" t="s">
        <v>50</v>
      </c>
      <c r="X250">
        <v>29</v>
      </c>
      <c r="Y250" t="s">
        <v>52</v>
      </c>
      <c r="Z250" t="s">
        <v>120</v>
      </c>
      <c r="AA250" t="s">
        <v>54</v>
      </c>
      <c r="AB250" t="s">
        <v>11</v>
      </c>
      <c r="AC250" t="s">
        <v>86</v>
      </c>
      <c r="AD250" t="s">
        <v>56</v>
      </c>
      <c r="AE250" t="s">
        <v>57</v>
      </c>
      <c r="AF250" t="s">
        <v>47</v>
      </c>
      <c r="AG250" t="s">
        <v>59</v>
      </c>
      <c r="AH250">
        <v>43</v>
      </c>
      <c r="AI250" t="s">
        <v>60</v>
      </c>
      <c r="AJ250" t="s">
        <v>76</v>
      </c>
      <c r="AK250" t="s">
        <v>77</v>
      </c>
      <c r="AL250" t="s">
        <v>54</v>
      </c>
      <c r="AM250" t="s">
        <v>11</v>
      </c>
      <c r="AN250" t="s">
        <v>61</v>
      </c>
      <c r="AO250" t="s">
        <v>62</v>
      </c>
      <c r="AP250" t="s">
        <v>1166</v>
      </c>
      <c r="AQ250" t="s">
        <v>63</v>
      </c>
      <c r="AR250">
        <v>0</v>
      </c>
      <c r="AS250">
        <v>0</v>
      </c>
      <c r="AT250">
        <v>0</v>
      </c>
      <c r="AU250">
        <v>1</v>
      </c>
      <c r="AV250" t="s">
        <v>11</v>
      </c>
      <c r="AW250">
        <v>12</v>
      </c>
      <c r="AX250" t="s">
        <v>64</v>
      </c>
      <c r="AY250">
        <v>1</v>
      </c>
      <c r="AZ250" t="s">
        <v>90</v>
      </c>
      <c r="BA250">
        <v>41.4848649999999</v>
      </c>
      <c r="BB250">
        <v>-81.727231000000003</v>
      </c>
      <c r="BC250">
        <v>2011</v>
      </c>
      <c r="BD250">
        <v>9</v>
      </c>
      <c r="BE250">
        <v>2975</v>
      </c>
      <c r="BF250">
        <v>94</v>
      </c>
      <c r="BG250">
        <v>390351031001</v>
      </c>
      <c r="BH250">
        <v>1749</v>
      </c>
      <c r="BI250">
        <v>669059</v>
      </c>
      <c r="BJ250">
        <v>1176</v>
      </c>
      <c r="BK250">
        <v>700</v>
      </c>
      <c r="BL250">
        <v>476</v>
      </c>
      <c r="BM250">
        <v>28.3</v>
      </c>
      <c r="BN250">
        <v>97</v>
      </c>
      <c r="BO250">
        <v>90</v>
      </c>
      <c r="BP250">
        <v>40</v>
      </c>
      <c r="BQ250">
        <v>32</v>
      </c>
      <c r="BR250">
        <v>35</v>
      </c>
      <c r="BS250">
        <v>16</v>
      </c>
      <c r="BT250">
        <v>71</v>
      </c>
      <c r="BU250">
        <v>103</v>
      </c>
      <c r="BV250">
        <v>156</v>
      </c>
      <c r="BW250">
        <v>51</v>
      </c>
      <c r="BX250">
        <v>66</v>
      </c>
      <c r="BY250">
        <v>76</v>
      </c>
      <c r="BZ250">
        <v>68</v>
      </c>
      <c r="CA250">
        <v>40</v>
      </c>
      <c r="CB250">
        <v>100</v>
      </c>
      <c r="CC250">
        <v>26</v>
      </c>
      <c r="CD250">
        <v>24</v>
      </c>
      <c r="CE250">
        <v>48</v>
      </c>
      <c r="CF250">
        <v>0</v>
      </c>
      <c r="CG250">
        <v>0</v>
      </c>
      <c r="CH250">
        <v>31</v>
      </c>
      <c r="CI250">
        <v>4</v>
      </c>
      <c r="CJ250">
        <v>2</v>
      </c>
      <c r="CK250">
        <v>259</v>
      </c>
      <c r="CL250">
        <v>85</v>
      </c>
      <c r="CM250">
        <v>138</v>
      </c>
      <c r="CN250">
        <v>970</v>
      </c>
      <c r="CO250">
        <v>0</v>
      </c>
      <c r="CP250">
        <v>10</v>
      </c>
      <c r="CQ250">
        <v>12</v>
      </c>
      <c r="CR250">
        <v>30</v>
      </c>
      <c r="CS250">
        <v>16</v>
      </c>
      <c r="CT250">
        <v>292</v>
      </c>
      <c r="CU250">
        <v>692</v>
      </c>
      <c r="CV250">
        <v>108</v>
      </c>
      <c r="CW250">
        <v>144</v>
      </c>
      <c r="CX250">
        <v>35</v>
      </c>
      <c r="CY250">
        <v>59</v>
      </c>
      <c r="CZ250">
        <v>171</v>
      </c>
      <c r="DA250">
        <v>36</v>
      </c>
      <c r="DB250">
        <v>68</v>
      </c>
      <c r="DC250">
        <v>54</v>
      </c>
      <c r="DD250">
        <v>13</v>
      </c>
      <c r="DE250">
        <v>4</v>
      </c>
      <c r="DF250">
        <v>33661</v>
      </c>
      <c r="DG250">
        <v>2.36</v>
      </c>
      <c r="DH250">
        <v>66</v>
      </c>
      <c r="DI250">
        <v>584</v>
      </c>
      <c r="DJ250">
        <v>499</v>
      </c>
      <c r="DK250">
        <v>85</v>
      </c>
      <c r="DL250">
        <v>207</v>
      </c>
      <c r="DM250">
        <f t="shared" si="33"/>
        <v>1</v>
      </c>
      <c r="DN250">
        <f t="shared" si="34"/>
        <v>0</v>
      </c>
      <c r="DO250">
        <f t="shared" si="35"/>
        <v>0</v>
      </c>
      <c r="DP250">
        <f t="shared" si="36"/>
        <v>0</v>
      </c>
      <c r="DQ250">
        <f t="shared" si="37"/>
        <v>0</v>
      </c>
      <c r="DR250">
        <f t="shared" si="38"/>
        <v>0</v>
      </c>
      <c r="DS250">
        <f t="shared" si="39"/>
        <v>0</v>
      </c>
      <c r="DT250">
        <f t="shared" si="40"/>
        <v>0</v>
      </c>
      <c r="DU250">
        <f t="shared" si="41"/>
        <v>0</v>
      </c>
      <c r="DV250">
        <f t="shared" si="42"/>
        <v>0</v>
      </c>
      <c r="DW250">
        <f t="shared" si="43"/>
        <v>0</v>
      </c>
    </row>
    <row r="251" spans="1:127" x14ac:dyDescent="0.25">
      <c r="A251">
        <v>20118144200</v>
      </c>
      <c r="B251">
        <v>11310</v>
      </c>
      <c r="C251" t="s">
        <v>241</v>
      </c>
      <c r="D251">
        <v>3.73</v>
      </c>
      <c r="E251">
        <v>20110928</v>
      </c>
      <c r="F251" t="s">
        <v>202</v>
      </c>
      <c r="G251" t="s">
        <v>101</v>
      </c>
      <c r="H251">
        <v>0</v>
      </c>
      <c r="I251" t="s">
        <v>82</v>
      </c>
      <c r="J251">
        <v>8</v>
      </c>
      <c r="K251" t="s">
        <v>41</v>
      </c>
      <c r="L251" t="s">
        <v>42</v>
      </c>
      <c r="M251" t="s">
        <v>11</v>
      </c>
      <c r="N251" t="s">
        <v>43</v>
      </c>
      <c r="O251" t="s">
        <v>44</v>
      </c>
      <c r="P251" t="s">
        <v>104</v>
      </c>
      <c r="Q251" t="s">
        <v>46</v>
      </c>
      <c r="R251" t="s">
        <v>195</v>
      </c>
      <c r="S251" t="s">
        <v>84</v>
      </c>
      <c r="T251" t="s">
        <v>1167</v>
      </c>
      <c r="U251" t="s">
        <v>59</v>
      </c>
      <c r="V251" t="s">
        <v>76</v>
      </c>
      <c r="W251" t="s">
        <v>77</v>
      </c>
      <c r="X251">
        <v>9</v>
      </c>
      <c r="Y251" t="s">
        <v>60</v>
      </c>
      <c r="Z251" t="s">
        <v>190</v>
      </c>
      <c r="AA251" t="s">
        <v>54</v>
      </c>
      <c r="AB251" t="s">
        <v>11</v>
      </c>
      <c r="AC251" t="s">
        <v>75</v>
      </c>
      <c r="AD251" t="s">
        <v>97</v>
      </c>
      <c r="AE251" t="s">
        <v>54</v>
      </c>
      <c r="AF251" t="s">
        <v>48</v>
      </c>
      <c r="AG251" t="s">
        <v>213</v>
      </c>
      <c r="AH251">
        <v>63</v>
      </c>
      <c r="AI251" t="s">
        <v>60</v>
      </c>
      <c r="AJ251" t="s">
        <v>51</v>
      </c>
      <c r="AK251" t="s">
        <v>50</v>
      </c>
      <c r="AL251" t="s">
        <v>54</v>
      </c>
      <c r="AM251" t="s">
        <v>11</v>
      </c>
      <c r="AN251" t="s">
        <v>61</v>
      </c>
      <c r="AO251" t="s">
        <v>62</v>
      </c>
      <c r="AP251" t="s">
        <v>1168</v>
      </c>
      <c r="AQ251" t="s">
        <v>63</v>
      </c>
      <c r="AR251">
        <v>0</v>
      </c>
      <c r="AS251">
        <v>0</v>
      </c>
      <c r="AT251">
        <v>1</v>
      </c>
      <c r="AU251">
        <v>0</v>
      </c>
      <c r="AV251" t="s">
        <v>11</v>
      </c>
      <c r="AW251">
        <v>12</v>
      </c>
      <c r="AX251" t="s">
        <v>64</v>
      </c>
      <c r="AY251">
        <v>1</v>
      </c>
      <c r="AZ251" t="s">
        <v>90</v>
      </c>
      <c r="BA251">
        <v>41.470933000000002</v>
      </c>
      <c r="BB251">
        <v>-81.707559000000003</v>
      </c>
      <c r="BC251">
        <v>2011</v>
      </c>
      <c r="BD251">
        <v>9</v>
      </c>
      <c r="BE251">
        <v>2998</v>
      </c>
      <c r="BF251">
        <v>107</v>
      </c>
      <c r="BG251">
        <v>390351038001</v>
      </c>
      <c r="BH251">
        <v>322</v>
      </c>
      <c r="BI251">
        <v>512922</v>
      </c>
      <c r="BJ251">
        <v>803</v>
      </c>
      <c r="BK251">
        <v>378</v>
      </c>
      <c r="BL251">
        <v>425</v>
      </c>
      <c r="BM251">
        <v>33.899999999999899</v>
      </c>
      <c r="BN251">
        <v>82</v>
      </c>
      <c r="BO251">
        <v>11</v>
      </c>
      <c r="BP251">
        <v>59</v>
      </c>
      <c r="BQ251">
        <v>24</v>
      </c>
      <c r="BR251">
        <v>0</v>
      </c>
      <c r="BS251">
        <v>18</v>
      </c>
      <c r="BT251">
        <v>0</v>
      </c>
      <c r="BU251">
        <v>50</v>
      </c>
      <c r="BV251">
        <v>67</v>
      </c>
      <c r="BW251">
        <v>100</v>
      </c>
      <c r="BX251">
        <v>34</v>
      </c>
      <c r="BY251">
        <v>35</v>
      </c>
      <c r="BZ251">
        <v>81</v>
      </c>
      <c r="CA251">
        <v>48</v>
      </c>
      <c r="CB251">
        <v>74</v>
      </c>
      <c r="CC251">
        <v>30</v>
      </c>
      <c r="CD251">
        <v>26</v>
      </c>
      <c r="CE251">
        <v>7</v>
      </c>
      <c r="CF251">
        <v>14</v>
      </c>
      <c r="CG251">
        <v>7</v>
      </c>
      <c r="CH251">
        <v>31</v>
      </c>
      <c r="CI251">
        <v>0</v>
      </c>
      <c r="CJ251">
        <v>5</v>
      </c>
      <c r="CK251">
        <v>176</v>
      </c>
      <c r="CL251">
        <v>64</v>
      </c>
      <c r="CM251">
        <v>178</v>
      </c>
      <c r="CN251">
        <v>457</v>
      </c>
      <c r="CO251">
        <v>0</v>
      </c>
      <c r="CP251">
        <v>17</v>
      </c>
      <c r="CQ251">
        <v>0</v>
      </c>
      <c r="CR251">
        <v>75</v>
      </c>
      <c r="CS251">
        <v>76</v>
      </c>
      <c r="CT251">
        <v>233</v>
      </c>
      <c r="CU251">
        <v>559</v>
      </c>
      <c r="CV251">
        <v>265</v>
      </c>
      <c r="CW251">
        <v>101</v>
      </c>
      <c r="CX251">
        <v>44</v>
      </c>
      <c r="CY251">
        <v>12</v>
      </c>
      <c r="CZ251">
        <v>63</v>
      </c>
      <c r="DA251">
        <v>22</v>
      </c>
      <c r="DB251">
        <v>30</v>
      </c>
      <c r="DC251">
        <v>14</v>
      </c>
      <c r="DD251">
        <v>0</v>
      </c>
      <c r="DE251">
        <v>8</v>
      </c>
      <c r="DF251">
        <v>19635</v>
      </c>
      <c r="DG251">
        <v>2.78</v>
      </c>
      <c r="DH251">
        <v>103</v>
      </c>
      <c r="DI251">
        <v>381</v>
      </c>
      <c r="DJ251">
        <v>289</v>
      </c>
      <c r="DK251">
        <v>92</v>
      </c>
      <c r="DL251">
        <v>89</v>
      </c>
      <c r="DM251">
        <f t="shared" si="33"/>
        <v>1</v>
      </c>
      <c r="DN251">
        <f t="shared" si="34"/>
        <v>0</v>
      </c>
      <c r="DO251">
        <f t="shared" si="35"/>
        <v>0</v>
      </c>
      <c r="DP251">
        <f t="shared" si="36"/>
        <v>0</v>
      </c>
      <c r="DQ251">
        <f t="shared" si="37"/>
        <v>0</v>
      </c>
      <c r="DR251">
        <f t="shared" si="38"/>
        <v>0</v>
      </c>
      <c r="DS251">
        <f t="shared" si="39"/>
        <v>0</v>
      </c>
      <c r="DT251">
        <f t="shared" si="40"/>
        <v>0</v>
      </c>
      <c r="DU251">
        <f t="shared" si="41"/>
        <v>0</v>
      </c>
      <c r="DV251">
        <f t="shared" si="42"/>
        <v>0</v>
      </c>
      <c r="DW251">
        <f t="shared" si="43"/>
        <v>0</v>
      </c>
    </row>
    <row r="252" spans="1:127" x14ac:dyDescent="0.25">
      <c r="A252">
        <v>20137051606</v>
      </c>
      <c r="B252" t="s">
        <v>229</v>
      </c>
      <c r="C252" t="s">
        <v>113</v>
      </c>
      <c r="D252">
        <v>0.06</v>
      </c>
      <c r="E252">
        <v>20131007</v>
      </c>
      <c r="F252" t="s">
        <v>114</v>
      </c>
      <c r="G252" t="s">
        <v>133</v>
      </c>
      <c r="H252">
        <v>0</v>
      </c>
      <c r="I252" t="s">
        <v>40</v>
      </c>
      <c r="J252">
        <v>17</v>
      </c>
      <c r="K252" t="s">
        <v>41</v>
      </c>
      <c r="L252" t="s">
        <v>42</v>
      </c>
      <c r="M252" t="s">
        <v>11</v>
      </c>
      <c r="N252" t="s">
        <v>43</v>
      </c>
      <c r="O252" t="s">
        <v>44</v>
      </c>
      <c r="P252" t="s">
        <v>45</v>
      </c>
      <c r="Q252" t="s">
        <v>46</v>
      </c>
      <c r="R252" t="s">
        <v>54</v>
      </c>
      <c r="S252" t="s">
        <v>98</v>
      </c>
      <c r="T252" t="s">
        <v>1169</v>
      </c>
      <c r="U252" t="s">
        <v>59</v>
      </c>
      <c r="V252" t="s">
        <v>76</v>
      </c>
      <c r="W252" t="s">
        <v>77</v>
      </c>
      <c r="X252">
        <v>52</v>
      </c>
      <c r="Y252" t="s">
        <v>60</v>
      </c>
      <c r="Z252" t="s">
        <v>201</v>
      </c>
      <c r="AA252" t="s">
        <v>54</v>
      </c>
      <c r="AB252" t="s">
        <v>11</v>
      </c>
      <c r="AC252" t="s">
        <v>75</v>
      </c>
      <c r="AD252" t="s">
        <v>97</v>
      </c>
      <c r="AE252" t="s">
        <v>54</v>
      </c>
      <c r="AF252" t="s">
        <v>48</v>
      </c>
      <c r="AG252" t="s">
        <v>213</v>
      </c>
      <c r="AH252">
        <v>60</v>
      </c>
      <c r="AI252" t="s">
        <v>60</v>
      </c>
      <c r="AJ252" t="s">
        <v>50</v>
      </c>
      <c r="AK252" t="s">
        <v>51</v>
      </c>
      <c r="AL252" t="s">
        <v>54</v>
      </c>
      <c r="AM252" t="s">
        <v>11</v>
      </c>
      <c r="AN252" t="s">
        <v>61</v>
      </c>
      <c r="AO252" t="s">
        <v>62</v>
      </c>
      <c r="AP252" t="s">
        <v>1170</v>
      </c>
      <c r="AQ252" t="s">
        <v>63</v>
      </c>
      <c r="AR252">
        <v>0</v>
      </c>
      <c r="AS252">
        <v>0</v>
      </c>
      <c r="AT252">
        <v>1</v>
      </c>
      <c r="AU252">
        <v>0</v>
      </c>
      <c r="AV252" t="s">
        <v>126</v>
      </c>
      <c r="AW252">
        <v>12</v>
      </c>
      <c r="AX252" t="s">
        <v>64</v>
      </c>
      <c r="AY252">
        <v>1</v>
      </c>
      <c r="AZ252" t="s">
        <v>90</v>
      </c>
      <c r="BA252">
        <v>41.498874999999899</v>
      </c>
      <c r="BB252">
        <v>-81.692972999999895</v>
      </c>
      <c r="BC252">
        <v>2013</v>
      </c>
      <c r="BD252">
        <v>10</v>
      </c>
      <c r="BE252">
        <v>3013</v>
      </c>
      <c r="BF252">
        <v>162</v>
      </c>
      <c r="BG252">
        <v>390351077011</v>
      </c>
      <c r="BH252">
        <v>2142</v>
      </c>
      <c r="BI252">
        <v>1770609</v>
      </c>
      <c r="BJ252">
        <v>1377</v>
      </c>
      <c r="BK252">
        <v>688</v>
      </c>
      <c r="BL252">
        <v>689</v>
      </c>
      <c r="BM252">
        <v>31.1999999999999</v>
      </c>
      <c r="BN252">
        <v>19</v>
      </c>
      <c r="BO252">
        <v>0</v>
      </c>
      <c r="BP252">
        <v>0</v>
      </c>
      <c r="BQ252">
        <v>0</v>
      </c>
      <c r="BR252">
        <v>35</v>
      </c>
      <c r="BS252">
        <v>50</v>
      </c>
      <c r="BT252">
        <v>14</v>
      </c>
      <c r="BU252">
        <v>173</v>
      </c>
      <c r="BV252">
        <v>326</v>
      </c>
      <c r="BW252">
        <v>228</v>
      </c>
      <c r="BX252">
        <v>82</v>
      </c>
      <c r="BY252">
        <v>93</v>
      </c>
      <c r="BZ252">
        <v>60</v>
      </c>
      <c r="CA252">
        <v>93</v>
      </c>
      <c r="CB252">
        <v>168</v>
      </c>
      <c r="CC252">
        <v>7</v>
      </c>
      <c r="CD252">
        <v>19</v>
      </c>
      <c r="CE252">
        <v>10</v>
      </c>
      <c r="CF252">
        <v>0</v>
      </c>
      <c r="CG252">
        <v>0</v>
      </c>
      <c r="CH252">
        <v>0</v>
      </c>
      <c r="CI252">
        <v>0</v>
      </c>
      <c r="CJ252">
        <v>0</v>
      </c>
      <c r="CK252">
        <v>19</v>
      </c>
      <c r="CL252">
        <v>10</v>
      </c>
      <c r="CM252">
        <v>358</v>
      </c>
      <c r="CN252">
        <v>871</v>
      </c>
      <c r="CO252">
        <v>30</v>
      </c>
      <c r="CP252">
        <v>62</v>
      </c>
      <c r="CQ252">
        <v>0</v>
      </c>
      <c r="CR252">
        <v>19</v>
      </c>
      <c r="CS252">
        <v>37</v>
      </c>
      <c r="CT252">
        <v>22</v>
      </c>
      <c r="CU252">
        <v>1086</v>
      </c>
      <c r="CV252">
        <v>130</v>
      </c>
      <c r="CW252">
        <v>154</v>
      </c>
      <c r="CX252">
        <v>40</v>
      </c>
      <c r="CY252">
        <v>40</v>
      </c>
      <c r="CZ252">
        <v>101</v>
      </c>
      <c r="DA252">
        <v>0</v>
      </c>
      <c r="DB252">
        <v>310</v>
      </c>
      <c r="DC252">
        <v>152</v>
      </c>
      <c r="DD252">
        <v>140</v>
      </c>
      <c r="DE252">
        <v>19</v>
      </c>
      <c r="DF252">
        <v>36786</v>
      </c>
      <c r="DG252">
        <v>1.54</v>
      </c>
      <c r="DH252">
        <v>353</v>
      </c>
      <c r="DI252">
        <v>990</v>
      </c>
      <c r="DJ252">
        <v>896</v>
      </c>
      <c r="DK252">
        <v>94</v>
      </c>
      <c r="DL252">
        <v>55</v>
      </c>
      <c r="DM252">
        <f t="shared" si="33"/>
        <v>0</v>
      </c>
      <c r="DN252">
        <f t="shared" si="34"/>
        <v>0</v>
      </c>
      <c r="DO252">
        <f t="shared" si="35"/>
        <v>1</v>
      </c>
      <c r="DP252">
        <f t="shared" si="36"/>
        <v>0</v>
      </c>
      <c r="DQ252">
        <f t="shared" si="37"/>
        <v>0</v>
      </c>
      <c r="DR252">
        <f t="shared" si="38"/>
        <v>0</v>
      </c>
      <c r="DS252">
        <f t="shared" si="39"/>
        <v>0</v>
      </c>
      <c r="DT252">
        <f t="shared" si="40"/>
        <v>0</v>
      </c>
      <c r="DU252">
        <f t="shared" si="41"/>
        <v>0</v>
      </c>
      <c r="DV252">
        <f t="shared" si="42"/>
        <v>0</v>
      </c>
      <c r="DW252">
        <f t="shared" si="43"/>
        <v>0</v>
      </c>
    </row>
    <row r="253" spans="1:127" x14ac:dyDescent="0.25">
      <c r="A253">
        <v>20128021035</v>
      </c>
      <c r="B253">
        <v>1195</v>
      </c>
      <c r="C253" t="s">
        <v>99</v>
      </c>
      <c r="D253">
        <v>17.329999999999899</v>
      </c>
      <c r="E253">
        <v>20120130</v>
      </c>
      <c r="F253" t="s">
        <v>100</v>
      </c>
      <c r="G253">
        <v>2058</v>
      </c>
      <c r="H253">
        <v>0</v>
      </c>
      <c r="I253" t="s">
        <v>40</v>
      </c>
      <c r="J253">
        <v>13</v>
      </c>
      <c r="K253" t="s">
        <v>41</v>
      </c>
      <c r="L253" t="s">
        <v>42</v>
      </c>
      <c r="M253" t="s">
        <v>11</v>
      </c>
      <c r="N253" t="s">
        <v>43</v>
      </c>
      <c r="O253" t="s">
        <v>44</v>
      </c>
      <c r="P253" t="s">
        <v>45</v>
      </c>
      <c r="Q253" t="s">
        <v>72</v>
      </c>
      <c r="R253" t="s">
        <v>119</v>
      </c>
      <c r="S253" t="s">
        <v>122</v>
      </c>
      <c r="T253" t="s">
        <v>1171</v>
      </c>
      <c r="U253" t="s">
        <v>59</v>
      </c>
      <c r="V253" t="s">
        <v>76</v>
      </c>
      <c r="W253" t="s">
        <v>77</v>
      </c>
      <c r="X253">
        <v>36</v>
      </c>
      <c r="Y253" t="s">
        <v>52</v>
      </c>
      <c r="Z253" t="s">
        <v>132</v>
      </c>
      <c r="AA253" t="s">
        <v>54</v>
      </c>
      <c r="AB253" t="s">
        <v>11</v>
      </c>
      <c r="AC253" t="s">
        <v>75</v>
      </c>
      <c r="AD253" t="s">
        <v>97</v>
      </c>
      <c r="AE253" t="s">
        <v>54</v>
      </c>
      <c r="AF253" t="s">
        <v>48</v>
      </c>
      <c r="AG253" t="s">
        <v>129</v>
      </c>
      <c r="AH253">
        <v>61</v>
      </c>
      <c r="AI253" t="s">
        <v>52</v>
      </c>
      <c r="AJ253" t="s">
        <v>50</v>
      </c>
      <c r="AK253" t="s">
        <v>51</v>
      </c>
      <c r="AL253" t="s">
        <v>54</v>
      </c>
      <c r="AM253" t="s">
        <v>11</v>
      </c>
      <c r="AN253" t="s">
        <v>61</v>
      </c>
      <c r="AO253" t="s">
        <v>62</v>
      </c>
      <c r="AP253" t="s">
        <v>1172</v>
      </c>
      <c r="AQ253" t="s">
        <v>63</v>
      </c>
      <c r="AR253">
        <v>0</v>
      </c>
      <c r="AS253">
        <v>0</v>
      </c>
      <c r="AT253">
        <v>1</v>
      </c>
      <c r="AU253">
        <v>0</v>
      </c>
      <c r="AV253" t="s">
        <v>11</v>
      </c>
      <c r="AW253">
        <v>12</v>
      </c>
      <c r="AX253" t="s">
        <v>64</v>
      </c>
      <c r="AY253">
        <v>1</v>
      </c>
      <c r="AZ253" t="s">
        <v>90</v>
      </c>
      <c r="BA253">
        <v>41.483445000000003</v>
      </c>
      <c r="BB253">
        <v>-81.702775000000003</v>
      </c>
      <c r="BC253">
        <v>2012</v>
      </c>
      <c r="BD253">
        <v>1</v>
      </c>
      <c r="BE253">
        <v>3145</v>
      </c>
      <c r="BF253">
        <v>111</v>
      </c>
      <c r="BG253">
        <v>390351039002</v>
      </c>
      <c r="BH253">
        <v>306</v>
      </c>
      <c r="BI253">
        <v>529983</v>
      </c>
      <c r="BJ253">
        <v>822</v>
      </c>
      <c r="BK253">
        <v>362</v>
      </c>
      <c r="BL253">
        <v>460</v>
      </c>
      <c r="BM253">
        <v>27.5</v>
      </c>
      <c r="BN253">
        <v>82</v>
      </c>
      <c r="BO253">
        <v>20</v>
      </c>
      <c r="BP253">
        <v>61</v>
      </c>
      <c r="BQ253">
        <v>56</v>
      </c>
      <c r="BR253">
        <v>44</v>
      </c>
      <c r="BS253">
        <v>58</v>
      </c>
      <c r="BT253">
        <v>5</v>
      </c>
      <c r="BU253">
        <v>46</v>
      </c>
      <c r="BV253">
        <v>92</v>
      </c>
      <c r="BW253">
        <v>99</v>
      </c>
      <c r="BX253">
        <v>30</v>
      </c>
      <c r="BY253">
        <v>14</v>
      </c>
      <c r="BZ253">
        <v>20</v>
      </c>
      <c r="CA253">
        <v>46</v>
      </c>
      <c r="CB253">
        <v>27</v>
      </c>
      <c r="CC253">
        <v>0</v>
      </c>
      <c r="CD253">
        <v>36</v>
      </c>
      <c r="CE253">
        <v>9</v>
      </c>
      <c r="CF253">
        <v>9</v>
      </c>
      <c r="CG253">
        <v>38</v>
      </c>
      <c r="CH253">
        <v>23</v>
      </c>
      <c r="CI253">
        <v>0</v>
      </c>
      <c r="CJ253">
        <v>7</v>
      </c>
      <c r="CK253">
        <v>219</v>
      </c>
      <c r="CL253">
        <v>86</v>
      </c>
      <c r="CM253">
        <v>291</v>
      </c>
      <c r="CN253">
        <v>457</v>
      </c>
      <c r="CO253">
        <v>0</v>
      </c>
      <c r="CP253">
        <v>0</v>
      </c>
      <c r="CQ253">
        <v>0</v>
      </c>
      <c r="CR253">
        <v>66</v>
      </c>
      <c r="CS253">
        <v>8</v>
      </c>
      <c r="CT253">
        <v>232</v>
      </c>
      <c r="CU253">
        <v>450</v>
      </c>
      <c r="CV253">
        <v>142</v>
      </c>
      <c r="CW253">
        <v>65</v>
      </c>
      <c r="CX253">
        <v>0</v>
      </c>
      <c r="CY253">
        <v>15</v>
      </c>
      <c r="CZ253">
        <v>104</v>
      </c>
      <c r="DA253">
        <v>25</v>
      </c>
      <c r="DB253">
        <v>56</v>
      </c>
      <c r="DC253">
        <v>35</v>
      </c>
      <c r="DD253">
        <v>8</v>
      </c>
      <c r="DE253">
        <v>0</v>
      </c>
      <c r="DF253">
        <v>15985</v>
      </c>
      <c r="DG253">
        <v>2.2599999999999998</v>
      </c>
      <c r="DH253">
        <v>136</v>
      </c>
      <c r="DI253">
        <v>522</v>
      </c>
      <c r="DJ253">
        <v>364</v>
      </c>
      <c r="DK253">
        <v>158</v>
      </c>
      <c r="DL253">
        <v>142</v>
      </c>
      <c r="DM253">
        <f t="shared" si="33"/>
        <v>0</v>
      </c>
      <c r="DN253">
        <f t="shared" si="34"/>
        <v>1</v>
      </c>
      <c r="DO253">
        <f t="shared" si="35"/>
        <v>0</v>
      </c>
      <c r="DP253">
        <f t="shared" si="36"/>
        <v>0</v>
      </c>
      <c r="DQ253">
        <f t="shared" si="37"/>
        <v>0</v>
      </c>
      <c r="DR253">
        <f t="shared" si="38"/>
        <v>0</v>
      </c>
      <c r="DS253">
        <f t="shared" si="39"/>
        <v>0</v>
      </c>
      <c r="DT253">
        <f t="shared" si="40"/>
        <v>0</v>
      </c>
      <c r="DU253">
        <f t="shared" si="41"/>
        <v>0</v>
      </c>
      <c r="DV253">
        <f t="shared" si="42"/>
        <v>0</v>
      </c>
      <c r="DW253">
        <f t="shared" si="43"/>
        <v>0</v>
      </c>
    </row>
    <row r="254" spans="1:127" x14ac:dyDescent="0.25">
      <c r="A254">
        <v>20137060371</v>
      </c>
      <c r="B254">
        <v>11174</v>
      </c>
      <c r="C254" t="s">
        <v>37</v>
      </c>
      <c r="D254">
        <v>0.75</v>
      </c>
      <c r="E254">
        <v>20131004</v>
      </c>
      <c r="F254" t="s">
        <v>38</v>
      </c>
      <c r="G254" t="s">
        <v>312</v>
      </c>
      <c r="H254">
        <v>0</v>
      </c>
      <c r="I254" t="s">
        <v>125</v>
      </c>
      <c r="J254">
        <v>1</v>
      </c>
      <c r="K254" t="s">
        <v>68</v>
      </c>
      <c r="L254" t="s">
        <v>42</v>
      </c>
      <c r="M254" t="s">
        <v>11</v>
      </c>
      <c r="N254" t="s">
        <v>43</v>
      </c>
      <c r="O254" t="s">
        <v>44</v>
      </c>
      <c r="P254" t="s">
        <v>45</v>
      </c>
      <c r="Q254" t="s">
        <v>72</v>
      </c>
      <c r="R254" t="s">
        <v>119</v>
      </c>
      <c r="S254" t="s">
        <v>122</v>
      </c>
      <c r="T254" t="s">
        <v>1173</v>
      </c>
      <c r="U254" t="s">
        <v>59</v>
      </c>
      <c r="V254" t="s">
        <v>76</v>
      </c>
      <c r="W254" t="s">
        <v>77</v>
      </c>
      <c r="X254">
        <v>48</v>
      </c>
      <c r="Y254" t="s">
        <v>60</v>
      </c>
      <c r="Z254" t="s">
        <v>239</v>
      </c>
      <c r="AA254" t="s">
        <v>180</v>
      </c>
      <c r="AB254" t="s">
        <v>11</v>
      </c>
      <c r="AC254" t="s">
        <v>75</v>
      </c>
      <c r="AD254" t="s">
        <v>97</v>
      </c>
      <c r="AE254" t="s">
        <v>54</v>
      </c>
      <c r="AF254" t="s">
        <v>141</v>
      </c>
      <c r="AG254" t="s">
        <v>123</v>
      </c>
      <c r="AH254">
        <v>45</v>
      </c>
      <c r="AI254" t="s">
        <v>60</v>
      </c>
      <c r="AJ254" t="s">
        <v>51</v>
      </c>
      <c r="AK254" t="s">
        <v>50</v>
      </c>
      <c r="AL254" t="s">
        <v>54</v>
      </c>
      <c r="AM254" t="s">
        <v>11</v>
      </c>
      <c r="AN254" t="s">
        <v>61</v>
      </c>
      <c r="AO254" t="s">
        <v>62</v>
      </c>
      <c r="AP254" t="s">
        <v>1174</v>
      </c>
      <c r="AQ254" t="s">
        <v>63</v>
      </c>
      <c r="AR254">
        <v>0</v>
      </c>
      <c r="AS254">
        <v>1</v>
      </c>
      <c r="AT254">
        <v>0</v>
      </c>
      <c r="AU254">
        <v>0</v>
      </c>
      <c r="AV254" t="s">
        <v>78</v>
      </c>
      <c r="AW254">
        <v>12</v>
      </c>
      <c r="AX254" t="s">
        <v>64</v>
      </c>
      <c r="AY254">
        <v>1</v>
      </c>
      <c r="AZ254" t="s">
        <v>90</v>
      </c>
      <c r="BA254">
        <v>41.496443999999897</v>
      </c>
      <c r="BB254">
        <v>-81.683322000000004</v>
      </c>
      <c r="BC254">
        <v>2013</v>
      </c>
      <c r="BD254">
        <v>10</v>
      </c>
      <c r="BE254">
        <v>3207</v>
      </c>
      <c r="BF254">
        <v>162</v>
      </c>
      <c r="BG254">
        <v>390351077011</v>
      </c>
      <c r="BH254">
        <v>2142</v>
      </c>
      <c r="BI254">
        <v>1770609</v>
      </c>
      <c r="BJ254">
        <v>1377</v>
      </c>
      <c r="BK254">
        <v>688</v>
      </c>
      <c r="BL254">
        <v>689</v>
      </c>
      <c r="BM254">
        <v>31.1999999999999</v>
      </c>
      <c r="BN254">
        <v>19</v>
      </c>
      <c r="BO254">
        <v>0</v>
      </c>
      <c r="BP254">
        <v>0</v>
      </c>
      <c r="BQ254">
        <v>0</v>
      </c>
      <c r="BR254">
        <v>35</v>
      </c>
      <c r="BS254">
        <v>50</v>
      </c>
      <c r="BT254">
        <v>14</v>
      </c>
      <c r="BU254">
        <v>173</v>
      </c>
      <c r="BV254">
        <v>326</v>
      </c>
      <c r="BW254">
        <v>228</v>
      </c>
      <c r="BX254">
        <v>82</v>
      </c>
      <c r="BY254">
        <v>93</v>
      </c>
      <c r="BZ254">
        <v>60</v>
      </c>
      <c r="CA254">
        <v>93</v>
      </c>
      <c r="CB254">
        <v>168</v>
      </c>
      <c r="CC254">
        <v>7</v>
      </c>
      <c r="CD254">
        <v>19</v>
      </c>
      <c r="CE254">
        <v>10</v>
      </c>
      <c r="CF254">
        <v>0</v>
      </c>
      <c r="CG254">
        <v>0</v>
      </c>
      <c r="CH254">
        <v>0</v>
      </c>
      <c r="CI254">
        <v>0</v>
      </c>
      <c r="CJ254">
        <v>0</v>
      </c>
      <c r="CK254">
        <v>19</v>
      </c>
      <c r="CL254">
        <v>10</v>
      </c>
      <c r="CM254">
        <v>358</v>
      </c>
      <c r="CN254">
        <v>871</v>
      </c>
      <c r="CO254">
        <v>30</v>
      </c>
      <c r="CP254">
        <v>62</v>
      </c>
      <c r="CQ254">
        <v>0</v>
      </c>
      <c r="CR254">
        <v>19</v>
      </c>
      <c r="CS254">
        <v>37</v>
      </c>
      <c r="CT254">
        <v>22</v>
      </c>
      <c r="CU254">
        <v>1086</v>
      </c>
      <c r="CV254">
        <v>130</v>
      </c>
      <c r="CW254">
        <v>154</v>
      </c>
      <c r="CX254">
        <v>40</v>
      </c>
      <c r="CY254">
        <v>40</v>
      </c>
      <c r="CZ254">
        <v>101</v>
      </c>
      <c r="DA254">
        <v>0</v>
      </c>
      <c r="DB254">
        <v>310</v>
      </c>
      <c r="DC254">
        <v>152</v>
      </c>
      <c r="DD254">
        <v>140</v>
      </c>
      <c r="DE254">
        <v>19</v>
      </c>
      <c r="DF254">
        <v>36786</v>
      </c>
      <c r="DG254">
        <v>1.54</v>
      </c>
      <c r="DH254">
        <v>353</v>
      </c>
      <c r="DI254">
        <v>990</v>
      </c>
      <c r="DJ254">
        <v>896</v>
      </c>
      <c r="DK254">
        <v>94</v>
      </c>
      <c r="DL254">
        <v>55</v>
      </c>
      <c r="DM254">
        <f t="shared" si="33"/>
        <v>0</v>
      </c>
      <c r="DN254">
        <f t="shared" si="34"/>
        <v>0</v>
      </c>
      <c r="DO254">
        <f t="shared" si="35"/>
        <v>1</v>
      </c>
      <c r="DP254">
        <f t="shared" si="36"/>
        <v>0</v>
      </c>
      <c r="DQ254">
        <f t="shared" si="37"/>
        <v>0</v>
      </c>
      <c r="DR254">
        <f t="shared" si="38"/>
        <v>0</v>
      </c>
      <c r="DS254">
        <f t="shared" si="39"/>
        <v>0</v>
      </c>
      <c r="DT254">
        <f t="shared" si="40"/>
        <v>0</v>
      </c>
      <c r="DU254">
        <f t="shared" si="41"/>
        <v>0</v>
      </c>
      <c r="DV254">
        <f t="shared" si="42"/>
        <v>0</v>
      </c>
      <c r="DW254">
        <f t="shared" si="43"/>
        <v>0</v>
      </c>
    </row>
    <row r="255" spans="1:127" x14ac:dyDescent="0.25">
      <c r="A255">
        <v>20124025534</v>
      </c>
      <c r="B255">
        <v>14464</v>
      </c>
      <c r="C255" t="s">
        <v>37</v>
      </c>
      <c r="D255">
        <v>1.32</v>
      </c>
      <c r="E255">
        <v>20121231</v>
      </c>
      <c r="F255" t="s">
        <v>38</v>
      </c>
      <c r="G255">
        <v>9</v>
      </c>
      <c r="H255">
        <v>0</v>
      </c>
      <c r="I255" t="s">
        <v>40</v>
      </c>
      <c r="J255">
        <v>15</v>
      </c>
      <c r="K255" t="s">
        <v>41</v>
      </c>
      <c r="L255" t="s">
        <v>42</v>
      </c>
      <c r="M255" t="s">
        <v>11</v>
      </c>
      <c r="N255" t="s">
        <v>43</v>
      </c>
      <c r="O255" t="s">
        <v>134</v>
      </c>
      <c r="P255" t="s">
        <v>45</v>
      </c>
      <c r="Q255" t="s">
        <v>72</v>
      </c>
      <c r="R255" t="s">
        <v>47</v>
      </c>
      <c r="S255" t="s">
        <v>47</v>
      </c>
      <c r="T255" t="s">
        <v>1175</v>
      </c>
      <c r="U255" t="s">
        <v>59</v>
      </c>
      <c r="V255" t="s">
        <v>51</v>
      </c>
      <c r="W255" t="s">
        <v>50</v>
      </c>
      <c r="X255">
        <v>0</v>
      </c>
      <c r="Y255" t="s">
        <v>52</v>
      </c>
      <c r="Z255" t="s">
        <v>74</v>
      </c>
      <c r="AA255" t="s">
        <v>54</v>
      </c>
      <c r="AB255" t="s">
        <v>11</v>
      </c>
      <c r="AC255" t="s">
        <v>75</v>
      </c>
      <c r="AD255" t="s">
        <v>97</v>
      </c>
      <c r="AE255" t="s">
        <v>54</v>
      </c>
      <c r="AF255" t="s">
        <v>96</v>
      </c>
      <c r="AG255" t="s">
        <v>150</v>
      </c>
      <c r="AH255">
        <v>23</v>
      </c>
      <c r="AI255" t="s">
        <v>60</v>
      </c>
      <c r="AJ255" t="s">
        <v>50</v>
      </c>
      <c r="AK255" t="s">
        <v>76</v>
      </c>
      <c r="AL255" t="s">
        <v>54</v>
      </c>
      <c r="AM255" t="s">
        <v>11</v>
      </c>
      <c r="AN255" t="s">
        <v>61</v>
      </c>
      <c r="AO255" t="s">
        <v>62</v>
      </c>
      <c r="AP255" t="s">
        <v>1176</v>
      </c>
      <c r="AQ255" t="s">
        <v>63</v>
      </c>
      <c r="AR255">
        <v>0</v>
      </c>
      <c r="AS255">
        <v>0</v>
      </c>
      <c r="AT255">
        <v>0</v>
      </c>
      <c r="AU255">
        <v>1</v>
      </c>
      <c r="AV255" t="s">
        <v>174</v>
      </c>
      <c r="AW255">
        <v>12</v>
      </c>
      <c r="AX255" t="s">
        <v>64</v>
      </c>
      <c r="AY255">
        <v>1</v>
      </c>
      <c r="AZ255" t="s">
        <v>1</v>
      </c>
      <c r="BA255">
        <v>41.503101999999899</v>
      </c>
      <c r="BB255">
        <v>-81.689357999999899</v>
      </c>
      <c r="BC255">
        <v>2012</v>
      </c>
      <c r="BD255">
        <v>12</v>
      </c>
      <c r="BE255">
        <v>3269</v>
      </c>
      <c r="BF255">
        <v>162</v>
      </c>
      <c r="BG255">
        <v>390351077011</v>
      </c>
      <c r="BH255">
        <v>2142</v>
      </c>
      <c r="BI255">
        <v>1770609</v>
      </c>
      <c r="BJ255">
        <v>1377</v>
      </c>
      <c r="BK255">
        <v>688</v>
      </c>
      <c r="BL255">
        <v>689</v>
      </c>
      <c r="BM255">
        <v>31.1999999999999</v>
      </c>
      <c r="BN255">
        <v>19</v>
      </c>
      <c r="BO255">
        <v>0</v>
      </c>
      <c r="BP255">
        <v>0</v>
      </c>
      <c r="BQ255">
        <v>0</v>
      </c>
      <c r="BR255">
        <v>35</v>
      </c>
      <c r="BS255">
        <v>50</v>
      </c>
      <c r="BT255">
        <v>14</v>
      </c>
      <c r="BU255">
        <v>173</v>
      </c>
      <c r="BV255">
        <v>326</v>
      </c>
      <c r="BW255">
        <v>228</v>
      </c>
      <c r="BX255">
        <v>82</v>
      </c>
      <c r="BY255">
        <v>93</v>
      </c>
      <c r="BZ255">
        <v>60</v>
      </c>
      <c r="CA255">
        <v>93</v>
      </c>
      <c r="CB255">
        <v>168</v>
      </c>
      <c r="CC255">
        <v>7</v>
      </c>
      <c r="CD255">
        <v>19</v>
      </c>
      <c r="CE255">
        <v>10</v>
      </c>
      <c r="CF255">
        <v>0</v>
      </c>
      <c r="CG255">
        <v>0</v>
      </c>
      <c r="CH255">
        <v>0</v>
      </c>
      <c r="CI255">
        <v>0</v>
      </c>
      <c r="CJ255">
        <v>0</v>
      </c>
      <c r="CK255">
        <v>19</v>
      </c>
      <c r="CL255">
        <v>10</v>
      </c>
      <c r="CM255">
        <v>358</v>
      </c>
      <c r="CN255">
        <v>871</v>
      </c>
      <c r="CO255">
        <v>30</v>
      </c>
      <c r="CP255">
        <v>62</v>
      </c>
      <c r="CQ255">
        <v>0</v>
      </c>
      <c r="CR255">
        <v>19</v>
      </c>
      <c r="CS255">
        <v>37</v>
      </c>
      <c r="CT255">
        <v>22</v>
      </c>
      <c r="CU255">
        <v>1086</v>
      </c>
      <c r="CV255">
        <v>130</v>
      </c>
      <c r="CW255">
        <v>154</v>
      </c>
      <c r="CX255">
        <v>40</v>
      </c>
      <c r="CY255">
        <v>40</v>
      </c>
      <c r="CZ255">
        <v>101</v>
      </c>
      <c r="DA255">
        <v>0</v>
      </c>
      <c r="DB255">
        <v>310</v>
      </c>
      <c r="DC255">
        <v>152</v>
      </c>
      <c r="DD255">
        <v>140</v>
      </c>
      <c r="DE255">
        <v>19</v>
      </c>
      <c r="DF255">
        <v>36786</v>
      </c>
      <c r="DG255">
        <v>1.54</v>
      </c>
      <c r="DH255">
        <v>353</v>
      </c>
      <c r="DI255">
        <v>990</v>
      </c>
      <c r="DJ255">
        <v>896</v>
      </c>
      <c r="DK255">
        <v>94</v>
      </c>
      <c r="DL255">
        <v>55</v>
      </c>
      <c r="DM255">
        <f t="shared" si="33"/>
        <v>0</v>
      </c>
      <c r="DN255">
        <f t="shared" si="34"/>
        <v>1</v>
      </c>
      <c r="DO255">
        <f t="shared" si="35"/>
        <v>0</v>
      </c>
      <c r="DP255">
        <f t="shared" si="36"/>
        <v>0</v>
      </c>
      <c r="DQ255">
        <f t="shared" si="37"/>
        <v>0</v>
      </c>
      <c r="DR255">
        <f t="shared" si="38"/>
        <v>0</v>
      </c>
      <c r="DS255">
        <f t="shared" si="39"/>
        <v>0</v>
      </c>
      <c r="DT255">
        <f t="shared" si="40"/>
        <v>0</v>
      </c>
      <c r="DU255">
        <f t="shared" si="41"/>
        <v>0</v>
      </c>
      <c r="DV255">
        <f t="shared" si="42"/>
        <v>0</v>
      </c>
      <c r="DW255">
        <f t="shared" si="43"/>
        <v>0</v>
      </c>
    </row>
    <row r="256" spans="1:127" x14ac:dyDescent="0.25">
      <c r="A256">
        <v>20128141138</v>
      </c>
      <c r="B256">
        <v>11376</v>
      </c>
      <c r="C256" t="s">
        <v>99</v>
      </c>
      <c r="D256">
        <v>17.48</v>
      </c>
      <c r="E256">
        <v>20121017</v>
      </c>
      <c r="F256" t="s">
        <v>100</v>
      </c>
      <c r="G256" t="s">
        <v>305</v>
      </c>
      <c r="H256">
        <v>0</v>
      </c>
      <c r="I256" t="s">
        <v>82</v>
      </c>
      <c r="J256">
        <v>12</v>
      </c>
      <c r="K256" t="s">
        <v>41</v>
      </c>
      <c r="L256" t="s">
        <v>42</v>
      </c>
      <c r="M256" t="s">
        <v>11</v>
      </c>
      <c r="N256" t="s">
        <v>43</v>
      </c>
      <c r="O256" t="s">
        <v>71</v>
      </c>
      <c r="P256" t="s">
        <v>45</v>
      </c>
      <c r="Q256" t="s">
        <v>94</v>
      </c>
      <c r="R256" t="s">
        <v>54</v>
      </c>
      <c r="S256" t="s">
        <v>158</v>
      </c>
      <c r="T256" t="s">
        <v>1177</v>
      </c>
      <c r="U256" t="s">
        <v>210</v>
      </c>
      <c r="V256" t="s">
        <v>50</v>
      </c>
      <c r="W256" t="s">
        <v>51</v>
      </c>
      <c r="X256">
        <v>48</v>
      </c>
      <c r="Y256" t="s">
        <v>60</v>
      </c>
      <c r="Z256" t="s">
        <v>74</v>
      </c>
      <c r="AA256" t="s">
        <v>54</v>
      </c>
      <c r="AB256" t="s">
        <v>11</v>
      </c>
      <c r="AC256" t="s">
        <v>86</v>
      </c>
      <c r="AD256" t="s">
        <v>56</v>
      </c>
      <c r="AE256" t="s">
        <v>119</v>
      </c>
      <c r="AF256" t="s">
        <v>98</v>
      </c>
      <c r="AG256" t="s">
        <v>59</v>
      </c>
      <c r="AH256">
        <v>80</v>
      </c>
      <c r="AI256" t="s">
        <v>60</v>
      </c>
      <c r="AJ256" t="s">
        <v>76</v>
      </c>
      <c r="AK256" t="s">
        <v>77</v>
      </c>
      <c r="AL256" t="s">
        <v>54</v>
      </c>
      <c r="AM256" t="s">
        <v>11</v>
      </c>
      <c r="AN256" t="s">
        <v>61</v>
      </c>
      <c r="AO256" t="s">
        <v>62</v>
      </c>
      <c r="AP256" t="s">
        <v>1178</v>
      </c>
      <c r="AQ256" t="s">
        <v>63</v>
      </c>
      <c r="AR256">
        <v>0</v>
      </c>
      <c r="AS256">
        <v>0</v>
      </c>
      <c r="AT256">
        <v>0</v>
      </c>
      <c r="AU256">
        <v>1</v>
      </c>
      <c r="AV256" t="s">
        <v>11</v>
      </c>
      <c r="AW256">
        <v>12</v>
      </c>
      <c r="AX256" t="s">
        <v>64</v>
      </c>
      <c r="AY256">
        <v>1</v>
      </c>
      <c r="AZ256" t="s">
        <v>90</v>
      </c>
      <c r="BA256">
        <v>41.4853039999999</v>
      </c>
      <c r="BB256">
        <v>-81.704257999999896</v>
      </c>
      <c r="BC256">
        <v>2012</v>
      </c>
      <c r="BD256">
        <v>10</v>
      </c>
      <c r="BE256">
        <v>3391</v>
      </c>
      <c r="BF256">
        <v>99</v>
      </c>
      <c r="BG256">
        <v>390351036024</v>
      </c>
      <c r="BH256">
        <v>1785</v>
      </c>
      <c r="BI256">
        <v>402431</v>
      </c>
      <c r="BJ256">
        <v>810</v>
      </c>
      <c r="BK256">
        <v>516</v>
      </c>
      <c r="BL256">
        <v>294</v>
      </c>
      <c r="BM256">
        <v>55.299999999999898</v>
      </c>
      <c r="BN256">
        <v>12</v>
      </c>
      <c r="BO256">
        <v>6</v>
      </c>
      <c r="BP256">
        <v>6</v>
      </c>
      <c r="BQ256">
        <v>4</v>
      </c>
      <c r="BR256">
        <v>22</v>
      </c>
      <c r="BS256">
        <v>0</v>
      </c>
      <c r="BT256">
        <v>4</v>
      </c>
      <c r="BU256">
        <v>0</v>
      </c>
      <c r="BV256">
        <v>31</v>
      </c>
      <c r="BW256">
        <v>2</v>
      </c>
      <c r="BX256">
        <v>13</v>
      </c>
      <c r="BY256">
        <v>15</v>
      </c>
      <c r="BZ256">
        <v>98</v>
      </c>
      <c r="CA256">
        <v>175</v>
      </c>
      <c r="CB256">
        <v>291</v>
      </c>
      <c r="CC256">
        <v>23</v>
      </c>
      <c r="CD256">
        <v>12</v>
      </c>
      <c r="CE256">
        <v>72</v>
      </c>
      <c r="CF256">
        <v>24</v>
      </c>
      <c r="CG256">
        <v>0</v>
      </c>
      <c r="CH256">
        <v>0</v>
      </c>
      <c r="CI256">
        <v>0</v>
      </c>
      <c r="CJ256">
        <v>0</v>
      </c>
      <c r="CK256">
        <v>28</v>
      </c>
      <c r="CL256">
        <v>96</v>
      </c>
      <c r="CM256">
        <v>484</v>
      </c>
      <c r="CN256">
        <v>276</v>
      </c>
      <c r="CO256">
        <v>18</v>
      </c>
      <c r="CP256">
        <v>0</v>
      </c>
      <c r="CQ256">
        <v>0</v>
      </c>
      <c r="CR256">
        <v>0</v>
      </c>
      <c r="CS256">
        <v>32</v>
      </c>
      <c r="CT256">
        <v>0</v>
      </c>
      <c r="CU256">
        <v>756</v>
      </c>
      <c r="CV256">
        <v>273</v>
      </c>
      <c r="CW256">
        <v>196</v>
      </c>
      <c r="CX256">
        <v>20</v>
      </c>
      <c r="CY256">
        <v>36</v>
      </c>
      <c r="CZ256">
        <v>91</v>
      </c>
      <c r="DA256">
        <v>55</v>
      </c>
      <c r="DB256">
        <v>67</v>
      </c>
      <c r="DC256">
        <v>0</v>
      </c>
      <c r="DD256">
        <v>18</v>
      </c>
      <c r="DE256">
        <v>0</v>
      </c>
      <c r="DF256">
        <v>8804</v>
      </c>
      <c r="DG256">
        <v>1.24</v>
      </c>
      <c r="DH256">
        <v>566</v>
      </c>
      <c r="DI256">
        <v>793</v>
      </c>
      <c r="DJ256">
        <v>653</v>
      </c>
      <c r="DK256">
        <v>140</v>
      </c>
      <c r="DL256">
        <v>17</v>
      </c>
      <c r="DM256">
        <f t="shared" si="33"/>
        <v>0</v>
      </c>
      <c r="DN256">
        <f t="shared" si="34"/>
        <v>1</v>
      </c>
      <c r="DO256">
        <f t="shared" si="35"/>
        <v>0</v>
      </c>
      <c r="DP256">
        <f t="shared" si="36"/>
        <v>0</v>
      </c>
      <c r="DQ256">
        <f t="shared" si="37"/>
        <v>0</v>
      </c>
      <c r="DR256">
        <f t="shared" si="38"/>
        <v>0</v>
      </c>
      <c r="DS256">
        <f t="shared" si="39"/>
        <v>0</v>
      </c>
      <c r="DT256">
        <f t="shared" si="40"/>
        <v>0</v>
      </c>
      <c r="DU256">
        <f t="shared" si="41"/>
        <v>0</v>
      </c>
      <c r="DV256">
        <f t="shared" si="42"/>
        <v>0</v>
      </c>
      <c r="DW256">
        <f t="shared" si="43"/>
        <v>0</v>
      </c>
    </row>
    <row r="257" spans="1:127" x14ac:dyDescent="0.25">
      <c r="A257">
        <v>20144020719</v>
      </c>
      <c r="B257">
        <v>6519</v>
      </c>
      <c r="C257" t="s">
        <v>1179</v>
      </c>
      <c r="D257">
        <v>0</v>
      </c>
      <c r="E257">
        <v>20140523</v>
      </c>
      <c r="F257" t="s">
        <v>1180</v>
      </c>
      <c r="G257" t="s">
        <v>650</v>
      </c>
      <c r="H257">
        <v>0</v>
      </c>
      <c r="I257" t="s">
        <v>125</v>
      </c>
      <c r="J257">
        <v>1</v>
      </c>
      <c r="K257" t="s">
        <v>68</v>
      </c>
      <c r="L257" t="s">
        <v>42</v>
      </c>
      <c r="M257" t="s">
        <v>11</v>
      </c>
      <c r="N257" t="s">
        <v>70</v>
      </c>
      <c r="O257" t="s">
        <v>44</v>
      </c>
      <c r="P257" t="s">
        <v>45</v>
      </c>
      <c r="Q257" t="s">
        <v>452</v>
      </c>
      <c r="R257" t="s">
        <v>119</v>
      </c>
      <c r="S257" t="s">
        <v>122</v>
      </c>
      <c r="T257" t="s">
        <v>1181</v>
      </c>
      <c r="U257" t="s">
        <v>59</v>
      </c>
      <c r="V257" t="s">
        <v>50</v>
      </c>
      <c r="W257" t="s">
        <v>51</v>
      </c>
      <c r="X257">
        <v>54</v>
      </c>
      <c r="Y257" t="s">
        <v>52</v>
      </c>
      <c r="Z257" t="s">
        <v>74</v>
      </c>
      <c r="AA257" t="s">
        <v>54</v>
      </c>
      <c r="AB257" t="s">
        <v>11</v>
      </c>
      <c r="AC257" t="s">
        <v>75</v>
      </c>
      <c r="AD257" t="s">
        <v>97</v>
      </c>
      <c r="AE257" t="s">
        <v>54</v>
      </c>
      <c r="AF257" t="s">
        <v>48</v>
      </c>
      <c r="AG257" t="s">
        <v>89</v>
      </c>
      <c r="AH257">
        <v>33</v>
      </c>
      <c r="AI257" t="s">
        <v>60</v>
      </c>
      <c r="AJ257" t="s">
        <v>77</v>
      </c>
      <c r="AK257" t="s">
        <v>76</v>
      </c>
      <c r="AL257" t="s">
        <v>180</v>
      </c>
      <c r="AM257" t="s">
        <v>11</v>
      </c>
      <c r="AN257" t="s">
        <v>61</v>
      </c>
      <c r="AO257" t="s">
        <v>62</v>
      </c>
      <c r="AP257" t="s">
        <v>1182</v>
      </c>
      <c r="AQ257" t="s">
        <v>272</v>
      </c>
      <c r="AR257">
        <v>0</v>
      </c>
      <c r="AS257">
        <v>0</v>
      </c>
      <c r="AT257">
        <v>0</v>
      </c>
      <c r="AU257">
        <v>0</v>
      </c>
      <c r="AV257" t="s">
        <v>11</v>
      </c>
      <c r="AW257">
        <v>12</v>
      </c>
      <c r="AX257" t="s">
        <v>64</v>
      </c>
      <c r="AY257">
        <v>1</v>
      </c>
      <c r="AZ257" t="s">
        <v>1</v>
      </c>
      <c r="BA257">
        <v>41.488799999999898</v>
      </c>
      <c r="BB257">
        <v>-81.718509999999895</v>
      </c>
      <c r="BC257">
        <v>2014</v>
      </c>
      <c r="BD257">
        <v>5</v>
      </c>
      <c r="BE257">
        <v>3588</v>
      </c>
      <c r="BF257">
        <v>94</v>
      </c>
      <c r="BG257">
        <v>390351031001</v>
      </c>
      <c r="BH257">
        <v>1749</v>
      </c>
      <c r="BI257">
        <v>669059</v>
      </c>
      <c r="BJ257">
        <v>1176</v>
      </c>
      <c r="BK257">
        <v>700</v>
      </c>
      <c r="BL257">
        <v>476</v>
      </c>
      <c r="BM257">
        <v>28.3</v>
      </c>
      <c r="BN257">
        <v>97</v>
      </c>
      <c r="BO257">
        <v>90</v>
      </c>
      <c r="BP257">
        <v>40</v>
      </c>
      <c r="BQ257">
        <v>32</v>
      </c>
      <c r="BR257">
        <v>35</v>
      </c>
      <c r="BS257">
        <v>16</v>
      </c>
      <c r="BT257">
        <v>71</v>
      </c>
      <c r="BU257">
        <v>103</v>
      </c>
      <c r="BV257">
        <v>156</v>
      </c>
      <c r="BW257">
        <v>51</v>
      </c>
      <c r="BX257">
        <v>66</v>
      </c>
      <c r="BY257">
        <v>76</v>
      </c>
      <c r="BZ257">
        <v>68</v>
      </c>
      <c r="CA257">
        <v>40</v>
      </c>
      <c r="CB257">
        <v>100</v>
      </c>
      <c r="CC257">
        <v>26</v>
      </c>
      <c r="CD257">
        <v>24</v>
      </c>
      <c r="CE257">
        <v>48</v>
      </c>
      <c r="CF257">
        <v>0</v>
      </c>
      <c r="CG257">
        <v>0</v>
      </c>
      <c r="CH257">
        <v>31</v>
      </c>
      <c r="CI257">
        <v>4</v>
      </c>
      <c r="CJ257">
        <v>2</v>
      </c>
      <c r="CK257">
        <v>259</v>
      </c>
      <c r="CL257">
        <v>85</v>
      </c>
      <c r="CM257">
        <v>138</v>
      </c>
      <c r="CN257">
        <v>970</v>
      </c>
      <c r="CO257">
        <v>0</v>
      </c>
      <c r="CP257">
        <v>10</v>
      </c>
      <c r="CQ257">
        <v>12</v>
      </c>
      <c r="CR257">
        <v>30</v>
      </c>
      <c r="CS257">
        <v>16</v>
      </c>
      <c r="CT257">
        <v>292</v>
      </c>
      <c r="CU257">
        <v>692</v>
      </c>
      <c r="CV257">
        <v>108</v>
      </c>
      <c r="CW257">
        <v>144</v>
      </c>
      <c r="CX257">
        <v>35</v>
      </c>
      <c r="CY257">
        <v>59</v>
      </c>
      <c r="CZ257">
        <v>171</v>
      </c>
      <c r="DA257">
        <v>36</v>
      </c>
      <c r="DB257">
        <v>68</v>
      </c>
      <c r="DC257">
        <v>54</v>
      </c>
      <c r="DD257">
        <v>13</v>
      </c>
      <c r="DE257">
        <v>4</v>
      </c>
      <c r="DF257">
        <v>33661</v>
      </c>
      <c r="DG257">
        <v>2.36</v>
      </c>
      <c r="DH257">
        <v>66</v>
      </c>
      <c r="DI257">
        <v>584</v>
      </c>
      <c r="DJ257">
        <v>499</v>
      </c>
      <c r="DK257">
        <v>85</v>
      </c>
      <c r="DL257">
        <v>207</v>
      </c>
      <c r="DM257">
        <f t="shared" si="33"/>
        <v>0</v>
      </c>
      <c r="DN257">
        <f t="shared" si="34"/>
        <v>0</v>
      </c>
      <c r="DO257">
        <f t="shared" si="35"/>
        <v>0</v>
      </c>
      <c r="DP257">
        <f t="shared" si="36"/>
        <v>1</v>
      </c>
      <c r="DQ257">
        <f t="shared" si="37"/>
        <v>0</v>
      </c>
      <c r="DR257">
        <f t="shared" si="38"/>
        <v>0</v>
      </c>
      <c r="DS257">
        <f t="shared" si="39"/>
        <v>0</v>
      </c>
      <c r="DT257">
        <f t="shared" si="40"/>
        <v>0</v>
      </c>
      <c r="DU257">
        <f t="shared" si="41"/>
        <v>0</v>
      </c>
      <c r="DV257">
        <f t="shared" si="42"/>
        <v>0</v>
      </c>
      <c r="DW257">
        <f t="shared" si="43"/>
        <v>0</v>
      </c>
    </row>
    <row r="258" spans="1:127" x14ac:dyDescent="0.25">
      <c r="A258">
        <v>20144023597</v>
      </c>
      <c r="B258">
        <v>7228</v>
      </c>
      <c r="C258" t="s">
        <v>219</v>
      </c>
      <c r="D258">
        <v>99.989999999999895</v>
      </c>
      <c r="E258">
        <v>20140615</v>
      </c>
      <c r="F258" t="s">
        <v>674</v>
      </c>
      <c r="G258" t="s">
        <v>216</v>
      </c>
      <c r="H258">
        <v>0</v>
      </c>
      <c r="I258" t="s">
        <v>161</v>
      </c>
      <c r="J258">
        <v>16</v>
      </c>
      <c r="K258" t="s">
        <v>41</v>
      </c>
      <c r="L258" t="s">
        <v>42</v>
      </c>
      <c r="M258" t="s">
        <v>11</v>
      </c>
      <c r="N258" t="s">
        <v>43</v>
      </c>
      <c r="O258" t="s">
        <v>71</v>
      </c>
      <c r="P258" t="s">
        <v>45</v>
      </c>
      <c r="Q258" t="s">
        <v>94</v>
      </c>
      <c r="R258" t="s">
        <v>47</v>
      </c>
      <c r="S258" t="s">
        <v>47</v>
      </c>
      <c r="T258" t="s">
        <v>1183</v>
      </c>
      <c r="U258" t="s">
        <v>110</v>
      </c>
      <c r="V258" t="s">
        <v>47</v>
      </c>
      <c r="W258" t="s">
        <v>47</v>
      </c>
      <c r="X258" t="s">
        <v>11</v>
      </c>
      <c r="Y258" t="s">
        <v>11</v>
      </c>
      <c r="Z258" t="s">
        <v>85</v>
      </c>
      <c r="AA258">
        <v>0</v>
      </c>
      <c r="AB258" t="s">
        <v>11</v>
      </c>
      <c r="AC258" t="s">
        <v>75</v>
      </c>
      <c r="AD258" t="s">
        <v>56</v>
      </c>
      <c r="AE258" t="s">
        <v>57</v>
      </c>
      <c r="AF258" t="s">
        <v>98</v>
      </c>
      <c r="AG258" t="s">
        <v>59</v>
      </c>
      <c r="AH258">
        <v>22</v>
      </c>
      <c r="AI258" t="s">
        <v>60</v>
      </c>
      <c r="AJ258" t="s">
        <v>76</v>
      </c>
      <c r="AK258" t="s">
        <v>77</v>
      </c>
      <c r="AL258" t="s">
        <v>54</v>
      </c>
      <c r="AM258" t="s">
        <v>11</v>
      </c>
      <c r="AN258" t="s">
        <v>61</v>
      </c>
      <c r="AO258" t="s">
        <v>62</v>
      </c>
      <c r="AP258" t="s">
        <v>1184</v>
      </c>
      <c r="AQ258" t="s">
        <v>63</v>
      </c>
      <c r="AR258">
        <v>0</v>
      </c>
      <c r="AS258">
        <v>1</v>
      </c>
      <c r="AT258">
        <v>0</v>
      </c>
      <c r="AU258">
        <v>0</v>
      </c>
      <c r="AV258" t="s">
        <v>11</v>
      </c>
      <c r="AW258">
        <v>12</v>
      </c>
      <c r="AX258" t="s">
        <v>64</v>
      </c>
      <c r="AY258">
        <v>1</v>
      </c>
      <c r="AZ258" t="s">
        <v>90</v>
      </c>
      <c r="BA258">
        <v>41.462358000000002</v>
      </c>
      <c r="BB258">
        <v>-81.726107999999897</v>
      </c>
      <c r="BC258">
        <v>2014</v>
      </c>
      <c r="BD258">
        <v>6</v>
      </c>
      <c r="BE258">
        <v>3696</v>
      </c>
      <c r="BF258">
        <v>1123</v>
      </c>
      <c r="BG258">
        <v>390351051004</v>
      </c>
      <c r="BH258">
        <v>1836</v>
      </c>
      <c r="BI258">
        <v>210051</v>
      </c>
      <c r="BJ258">
        <v>961</v>
      </c>
      <c r="BK258">
        <v>450</v>
      </c>
      <c r="BL258">
        <v>511</v>
      </c>
      <c r="BM258">
        <v>34.299999999999898</v>
      </c>
      <c r="BN258">
        <v>49</v>
      </c>
      <c r="BO258">
        <v>32</v>
      </c>
      <c r="BP258">
        <v>236</v>
      </c>
      <c r="BQ258">
        <v>37</v>
      </c>
      <c r="BR258">
        <v>24</v>
      </c>
      <c r="BS258">
        <v>0</v>
      </c>
      <c r="BT258">
        <v>15</v>
      </c>
      <c r="BU258">
        <v>26</v>
      </c>
      <c r="BV258">
        <v>0</v>
      </c>
      <c r="BW258">
        <v>86</v>
      </c>
      <c r="BX258">
        <v>68</v>
      </c>
      <c r="BY258">
        <v>21</v>
      </c>
      <c r="BZ258">
        <v>129</v>
      </c>
      <c r="CA258">
        <v>132</v>
      </c>
      <c r="CB258">
        <v>32</v>
      </c>
      <c r="CC258">
        <v>0</v>
      </c>
      <c r="CD258">
        <v>0</v>
      </c>
      <c r="CE258">
        <v>12</v>
      </c>
      <c r="CF258">
        <v>11</v>
      </c>
      <c r="CG258">
        <v>30</v>
      </c>
      <c r="CH258">
        <v>11</v>
      </c>
      <c r="CI258">
        <v>10</v>
      </c>
      <c r="CJ258">
        <v>0</v>
      </c>
      <c r="CK258">
        <v>354</v>
      </c>
      <c r="CL258">
        <v>74</v>
      </c>
      <c r="CM258">
        <v>94</v>
      </c>
      <c r="CN258">
        <v>818</v>
      </c>
      <c r="CO258">
        <v>0</v>
      </c>
      <c r="CP258">
        <v>0</v>
      </c>
      <c r="CQ258">
        <v>0</v>
      </c>
      <c r="CR258">
        <v>14</v>
      </c>
      <c r="CS258">
        <v>35</v>
      </c>
      <c r="CT258">
        <v>298</v>
      </c>
      <c r="CU258">
        <v>542</v>
      </c>
      <c r="CV258">
        <v>310</v>
      </c>
      <c r="CW258">
        <v>117</v>
      </c>
      <c r="CX258">
        <v>43</v>
      </c>
      <c r="CY258">
        <v>13</v>
      </c>
      <c r="CZ258">
        <v>59</v>
      </c>
      <c r="DA258">
        <v>0</v>
      </c>
      <c r="DB258">
        <v>0</v>
      </c>
      <c r="DC258">
        <v>0</v>
      </c>
      <c r="DD258">
        <v>0</v>
      </c>
      <c r="DE258">
        <v>0</v>
      </c>
      <c r="DF258">
        <v>18846</v>
      </c>
      <c r="DG258">
        <v>2.71</v>
      </c>
      <c r="DH258">
        <v>29</v>
      </c>
      <c r="DI258">
        <v>520</v>
      </c>
      <c r="DJ258">
        <v>354</v>
      </c>
      <c r="DK258">
        <v>166</v>
      </c>
      <c r="DL258">
        <v>157</v>
      </c>
      <c r="DM258">
        <f t="shared" si="33"/>
        <v>0</v>
      </c>
      <c r="DN258">
        <f t="shared" si="34"/>
        <v>0</v>
      </c>
      <c r="DO258">
        <f t="shared" si="35"/>
        <v>0</v>
      </c>
      <c r="DP258">
        <f t="shared" si="36"/>
        <v>1</v>
      </c>
      <c r="DQ258">
        <f t="shared" si="37"/>
        <v>0</v>
      </c>
      <c r="DR258">
        <f t="shared" si="38"/>
        <v>0</v>
      </c>
      <c r="DS258">
        <f t="shared" si="39"/>
        <v>0</v>
      </c>
      <c r="DT258">
        <f t="shared" si="40"/>
        <v>0</v>
      </c>
      <c r="DU258">
        <f t="shared" si="41"/>
        <v>0</v>
      </c>
      <c r="DV258">
        <f t="shared" si="42"/>
        <v>0</v>
      </c>
      <c r="DW258">
        <f t="shared" si="43"/>
        <v>0</v>
      </c>
    </row>
    <row r="259" spans="1:127" x14ac:dyDescent="0.25">
      <c r="A259">
        <v>20137058580</v>
      </c>
      <c r="B259">
        <v>12658</v>
      </c>
      <c r="C259" t="s">
        <v>124</v>
      </c>
      <c r="D259">
        <v>1.1599999999999999</v>
      </c>
      <c r="E259">
        <v>20131106</v>
      </c>
      <c r="F259" t="s">
        <v>109</v>
      </c>
      <c r="G259" t="s">
        <v>448</v>
      </c>
      <c r="H259">
        <v>0</v>
      </c>
      <c r="I259" t="s">
        <v>82</v>
      </c>
      <c r="J259">
        <v>17</v>
      </c>
      <c r="K259" t="s">
        <v>68</v>
      </c>
      <c r="L259" t="s">
        <v>42</v>
      </c>
      <c r="M259" t="s">
        <v>11</v>
      </c>
      <c r="N259" t="s">
        <v>43</v>
      </c>
      <c r="O259" t="s">
        <v>121</v>
      </c>
      <c r="P259" t="s">
        <v>104</v>
      </c>
      <c r="Q259" t="s">
        <v>46</v>
      </c>
      <c r="R259" t="s">
        <v>95</v>
      </c>
      <c r="S259" t="s">
        <v>96</v>
      </c>
      <c r="T259" t="s">
        <v>1185</v>
      </c>
      <c r="U259" t="s">
        <v>89</v>
      </c>
      <c r="V259" t="s">
        <v>51</v>
      </c>
      <c r="W259" t="s">
        <v>77</v>
      </c>
      <c r="X259">
        <v>72</v>
      </c>
      <c r="Y259" t="s">
        <v>60</v>
      </c>
      <c r="Z259" t="s">
        <v>85</v>
      </c>
      <c r="AA259" t="s">
        <v>54</v>
      </c>
      <c r="AB259" t="s">
        <v>11</v>
      </c>
      <c r="AC259" t="s">
        <v>86</v>
      </c>
      <c r="AD259" t="s">
        <v>56</v>
      </c>
      <c r="AE259" t="s">
        <v>57</v>
      </c>
      <c r="AF259" t="s">
        <v>122</v>
      </c>
      <c r="AG259" t="s">
        <v>59</v>
      </c>
      <c r="AH259">
        <v>17</v>
      </c>
      <c r="AI259" t="s">
        <v>52</v>
      </c>
      <c r="AJ259" t="s">
        <v>50</v>
      </c>
      <c r="AK259" t="s">
        <v>51</v>
      </c>
      <c r="AL259" t="s">
        <v>54</v>
      </c>
      <c r="AM259" t="s">
        <v>11</v>
      </c>
      <c r="AN259" t="s">
        <v>61</v>
      </c>
      <c r="AO259" t="s">
        <v>62</v>
      </c>
      <c r="AP259" t="s">
        <v>1186</v>
      </c>
      <c r="AQ259" t="s">
        <v>63</v>
      </c>
      <c r="AR259">
        <v>0</v>
      </c>
      <c r="AS259">
        <v>0</v>
      </c>
      <c r="AT259">
        <v>1</v>
      </c>
      <c r="AU259">
        <v>0</v>
      </c>
      <c r="AV259" t="s">
        <v>11</v>
      </c>
      <c r="AW259">
        <v>12</v>
      </c>
      <c r="AX259" t="s">
        <v>64</v>
      </c>
      <c r="AY259">
        <v>1</v>
      </c>
      <c r="AZ259" t="s">
        <v>90</v>
      </c>
      <c r="BA259">
        <v>41.500258000000002</v>
      </c>
      <c r="BB259">
        <v>-81.675430000000006</v>
      </c>
      <c r="BC259">
        <v>2013</v>
      </c>
      <c r="BD259">
        <v>11</v>
      </c>
      <c r="BE259">
        <v>3910</v>
      </c>
      <c r="BF259">
        <v>1</v>
      </c>
      <c r="BG259">
        <v>390351077012</v>
      </c>
      <c r="BH259">
        <v>748</v>
      </c>
      <c r="BI259">
        <v>224228</v>
      </c>
      <c r="BJ259">
        <v>521</v>
      </c>
      <c r="BK259">
        <v>333</v>
      </c>
      <c r="BL259">
        <v>188</v>
      </c>
      <c r="BM259">
        <v>22.3</v>
      </c>
      <c r="BN259">
        <v>30</v>
      </c>
      <c r="BO259">
        <v>7</v>
      </c>
      <c r="BP259">
        <v>0</v>
      </c>
      <c r="BQ259">
        <v>0</v>
      </c>
      <c r="BR259">
        <v>111</v>
      </c>
      <c r="BS259">
        <v>62</v>
      </c>
      <c r="BT259">
        <v>32</v>
      </c>
      <c r="BU259">
        <v>130</v>
      </c>
      <c r="BV259">
        <v>50</v>
      </c>
      <c r="BW259">
        <v>20</v>
      </c>
      <c r="BX259">
        <v>18</v>
      </c>
      <c r="BY259">
        <v>10</v>
      </c>
      <c r="BZ259">
        <v>4</v>
      </c>
      <c r="CA259">
        <v>41</v>
      </c>
      <c r="CB259">
        <v>0</v>
      </c>
      <c r="CC259">
        <v>6</v>
      </c>
      <c r="CD259">
        <v>0</v>
      </c>
      <c r="CE259">
        <v>0</v>
      </c>
      <c r="CF259">
        <v>0</v>
      </c>
      <c r="CG259">
        <v>0</v>
      </c>
      <c r="CH259">
        <v>0</v>
      </c>
      <c r="CI259">
        <v>0</v>
      </c>
      <c r="CJ259">
        <v>0</v>
      </c>
      <c r="CK259">
        <v>37</v>
      </c>
      <c r="CL259">
        <v>0</v>
      </c>
      <c r="CM259">
        <v>140</v>
      </c>
      <c r="CN259">
        <v>277</v>
      </c>
      <c r="CO259">
        <v>8</v>
      </c>
      <c r="CP259">
        <v>8</v>
      </c>
      <c r="CQ259">
        <v>14</v>
      </c>
      <c r="CR259">
        <v>0</v>
      </c>
      <c r="CS259">
        <v>74</v>
      </c>
      <c r="CT259">
        <v>0</v>
      </c>
      <c r="CU259">
        <v>149</v>
      </c>
      <c r="CV259">
        <v>0</v>
      </c>
      <c r="CW259">
        <v>22</v>
      </c>
      <c r="CX259">
        <v>34</v>
      </c>
      <c r="CY259">
        <v>0</v>
      </c>
      <c r="CZ259">
        <v>14</v>
      </c>
      <c r="DA259">
        <v>26</v>
      </c>
      <c r="DB259">
        <v>37</v>
      </c>
      <c r="DC259">
        <v>10</v>
      </c>
      <c r="DD259">
        <v>6</v>
      </c>
      <c r="DE259">
        <v>0</v>
      </c>
      <c r="DF259">
        <v>17379</v>
      </c>
      <c r="DG259">
        <v>2.04</v>
      </c>
      <c r="DH259">
        <v>90</v>
      </c>
      <c r="DI259">
        <v>304</v>
      </c>
      <c r="DJ259">
        <v>255</v>
      </c>
      <c r="DK259">
        <v>49</v>
      </c>
      <c r="DL259">
        <v>0</v>
      </c>
      <c r="DM259">
        <f t="shared" si="33"/>
        <v>0</v>
      </c>
      <c r="DN259">
        <f t="shared" si="34"/>
        <v>0</v>
      </c>
      <c r="DO259">
        <f t="shared" si="35"/>
        <v>1</v>
      </c>
      <c r="DP259">
        <f t="shared" si="36"/>
        <v>0</v>
      </c>
      <c r="DQ259">
        <f t="shared" si="37"/>
        <v>0</v>
      </c>
      <c r="DR259">
        <f t="shared" si="38"/>
        <v>0</v>
      </c>
      <c r="DS259">
        <f t="shared" si="39"/>
        <v>0</v>
      </c>
      <c r="DT259">
        <f t="shared" si="40"/>
        <v>0</v>
      </c>
      <c r="DU259">
        <f t="shared" si="41"/>
        <v>0</v>
      </c>
      <c r="DV259">
        <f t="shared" si="42"/>
        <v>0</v>
      </c>
      <c r="DW259">
        <f t="shared" si="43"/>
        <v>0</v>
      </c>
    </row>
    <row r="260" spans="1:127" x14ac:dyDescent="0.25">
      <c r="A260">
        <v>20128100725</v>
      </c>
      <c r="B260">
        <v>8541</v>
      </c>
      <c r="C260" t="s">
        <v>65</v>
      </c>
      <c r="D260">
        <v>6.04</v>
      </c>
      <c r="E260">
        <v>20120723</v>
      </c>
      <c r="F260" t="s">
        <v>66</v>
      </c>
      <c r="G260" t="s">
        <v>300</v>
      </c>
      <c r="H260">
        <v>0</v>
      </c>
      <c r="I260" t="s">
        <v>40</v>
      </c>
      <c r="J260">
        <v>23</v>
      </c>
      <c r="K260" t="s">
        <v>68</v>
      </c>
      <c r="L260" t="s">
        <v>42</v>
      </c>
      <c r="M260" t="s">
        <v>11</v>
      </c>
      <c r="N260" t="s">
        <v>43</v>
      </c>
      <c r="O260" t="s">
        <v>71</v>
      </c>
      <c r="P260" t="s">
        <v>45</v>
      </c>
      <c r="Q260" t="s">
        <v>72</v>
      </c>
      <c r="R260" t="s">
        <v>179</v>
      </c>
      <c r="S260" t="s">
        <v>48</v>
      </c>
      <c r="T260" t="s">
        <v>1187</v>
      </c>
      <c r="U260" t="s">
        <v>123</v>
      </c>
      <c r="V260" t="s">
        <v>77</v>
      </c>
      <c r="W260" t="s">
        <v>76</v>
      </c>
      <c r="X260">
        <v>46</v>
      </c>
      <c r="Y260" t="s">
        <v>60</v>
      </c>
      <c r="Z260" t="s">
        <v>190</v>
      </c>
      <c r="AA260" t="s">
        <v>301</v>
      </c>
      <c r="AB260" t="s">
        <v>11</v>
      </c>
      <c r="AC260" t="s">
        <v>55</v>
      </c>
      <c r="AD260" t="s">
        <v>56</v>
      </c>
      <c r="AE260" t="s">
        <v>54</v>
      </c>
      <c r="AF260" t="s">
        <v>149</v>
      </c>
      <c r="AG260" t="s">
        <v>89</v>
      </c>
      <c r="AH260" t="s">
        <v>11</v>
      </c>
      <c r="AI260" t="s">
        <v>11</v>
      </c>
      <c r="AJ260" t="s">
        <v>77</v>
      </c>
      <c r="AK260" t="s">
        <v>76</v>
      </c>
      <c r="AL260">
        <v>0</v>
      </c>
      <c r="AM260" t="s">
        <v>11</v>
      </c>
      <c r="AN260" t="s">
        <v>61</v>
      </c>
      <c r="AO260" t="s">
        <v>62</v>
      </c>
      <c r="AP260" t="s">
        <v>1188</v>
      </c>
      <c r="AQ260" t="s">
        <v>63</v>
      </c>
      <c r="AR260">
        <v>0</v>
      </c>
      <c r="AS260">
        <v>0</v>
      </c>
      <c r="AT260">
        <v>0</v>
      </c>
      <c r="AU260">
        <v>2</v>
      </c>
      <c r="AV260" t="s">
        <v>11</v>
      </c>
      <c r="AW260">
        <v>12</v>
      </c>
      <c r="AX260" t="s">
        <v>64</v>
      </c>
      <c r="AY260">
        <v>1</v>
      </c>
      <c r="AZ260" t="s">
        <v>90</v>
      </c>
      <c r="BA260">
        <v>41.484375</v>
      </c>
      <c r="BB260">
        <v>-81.729206000000005</v>
      </c>
      <c r="BC260">
        <v>2012</v>
      </c>
      <c r="BD260">
        <v>7</v>
      </c>
      <c r="BE260">
        <v>3973</v>
      </c>
      <c r="BF260">
        <v>94</v>
      </c>
      <c r="BG260">
        <v>390351031001</v>
      </c>
      <c r="BH260">
        <v>1749</v>
      </c>
      <c r="BI260">
        <v>669059</v>
      </c>
      <c r="BJ260">
        <v>1176</v>
      </c>
      <c r="BK260">
        <v>700</v>
      </c>
      <c r="BL260">
        <v>476</v>
      </c>
      <c r="BM260">
        <v>28.3</v>
      </c>
      <c r="BN260">
        <v>97</v>
      </c>
      <c r="BO260">
        <v>90</v>
      </c>
      <c r="BP260">
        <v>40</v>
      </c>
      <c r="BQ260">
        <v>32</v>
      </c>
      <c r="BR260">
        <v>35</v>
      </c>
      <c r="BS260">
        <v>16</v>
      </c>
      <c r="BT260">
        <v>71</v>
      </c>
      <c r="BU260">
        <v>103</v>
      </c>
      <c r="BV260">
        <v>156</v>
      </c>
      <c r="BW260">
        <v>51</v>
      </c>
      <c r="BX260">
        <v>66</v>
      </c>
      <c r="BY260">
        <v>76</v>
      </c>
      <c r="BZ260">
        <v>68</v>
      </c>
      <c r="CA260">
        <v>40</v>
      </c>
      <c r="CB260">
        <v>100</v>
      </c>
      <c r="CC260">
        <v>26</v>
      </c>
      <c r="CD260">
        <v>24</v>
      </c>
      <c r="CE260">
        <v>48</v>
      </c>
      <c r="CF260">
        <v>0</v>
      </c>
      <c r="CG260">
        <v>0</v>
      </c>
      <c r="CH260">
        <v>31</v>
      </c>
      <c r="CI260">
        <v>4</v>
      </c>
      <c r="CJ260">
        <v>2</v>
      </c>
      <c r="CK260">
        <v>259</v>
      </c>
      <c r="CL260">
        <v>85</v>
      </c>
      <c r="CM260">
        <v>138</v>
      </c>
      <c r="CN260">
        <v>970</v>
      </c>
      <c r="CO260">
        <v>0</v>
      </c>
      <c r="CP260">
        <v>10</v>
      </c>
      <c r="CQ260">
        <v>12</v>
      </c>
      <c r="CR260">
        <v>30</v>
      </c>
      <c r="CS260">
        <v>16</v>
      </c>
      <c r="CT260">
        <v>292</v>
      </c>
      <c r="CU260">
        <v>692</v>
      </c>
      <c r="CV260">
        <v>108</v>
      </c>
      <c r="CW260">
        <v>144</v>
      </c>
      <c r="CX260">
        <v>35</v>
      </c>
      <c r="CY260">
        <v>59</v>
      </c>
      <c r="CZ260">
        <v>171</v>
      </c>
      <c r="DA260">
        <v>36</v>
      </c>
      <c r="DB260">
        <v>68</v>
      </c>
      <c r="DC260">
        <v>54</v>
      </c>
      <c r="DD260">
        <v>13</v>
      </c>
      <c r="DE260">
        <v>4</v>
      </c>
      <c r="DF260">
        <v>33661</v>
      </c>
      <c r="DG260">
        <v>2.36</v>
      </c>
      <c r="DH260">
        <v>66</v>
      </c>
      <c r="DI260">
        <v>584</v>
      </c>
      <c r="DJ260">
        <v>499</v>
      </c>
      <c r="DK260">
        <v>85</v>
      </c>
      <c r="DL260">
        <v>207</v>
      </c>
      <c r="DM260">
        <f t="shared" si="33"/>
        <v>0</v>
      </c>
      <c r="DN260">
        <f t="shared" si="34"/>
        <v>1</v>
      </c>
      <c r="DO260">
        <f t="shared" si="35"/>
        <v>0</v>
      </c>
      <c r="DP260">
        <f t="shared" si="36"/>
        <v>0</v>
      </c>
      <c r="DQ260">
        <f t="shared" si="37"/>
        <v>0</v>
      </c>
      <c r="DR260">
        <f t="shared" si="38"/>
        <v>0</v>
      </c>
      <c r="DS260">
        <f t="shared" si="39"/>
        <v>0</v>
      </c>
      <c r="DT260">
        <f t="shared" si="40"/>
        <v>0</v>
      </c>
      <c r="DU260">
        <f t="shared" si="41"/>
        <v>0</v>
      </c>
      <c r="DV260">
        <f t="shared" si="42"/>
        <v>0</v>
      </c>
      <c r="DW260">
        <f t="shared" si="43"/>
        <v>0</v>
      </c>
    </row>
    <row r="261" spans="1:127" x14ac:dyDescent="0.25">
      <c r="A261">
        <v>20137019961</v>
      </c>
      <c r="B261">
        <v>3482</v>
      </c>
      <c r="C261" t="s">
        <v>99</v>
      </c>
      <c r="D261">
        <v>16.309999999999899</v>
      </c>
      <c r="E261">
        <v>20130329</v>
      </c>
      <c r="F261" t="s">
        <v>100</v>
      </c>
      <c r="G261">
        <v>3115</v>
      </c>
      <c r="H261">
        <v>0</v>
      </c>
      <c r="I261" t="s">
        <v>125</v>
      </c>
      <c r="J261">
        <v>15</v>
      </c>
      <c r="K261" t="s">
        <v>41</v>
      </c>
      <c r="L261" t="s">
        <v>42</v>
      </c>
      <c r="M261" t="s">
        <v>11</v>
      </c>
      <c r="N261" t="s">
        <v>43</v>
      </c>
      <c r="O261" t="s">
        <v>71</v>
      </c>
      <c r="P261" t="s">
        <v>45</v>
      </c>
      <c r="Q261" t="s">
        <v>72</v>
      </c>
      <c r="R261" t="s">
        <v>163</v>
      </c>
      <c r="S261" t="s">
        <v>141</v>
      </c>
      <c r="T261" t="s">
        <v>1189</v>
      </c>
      <c r="U261" t="s">
        <v>136</v>
      </c>
      <c r="V261" t="s">
        <v>50</v>
      </c>
      <c r="W261" t="s">
        <v>51</v>
      </c>
      <c r="X261">
        <v>27</v>
      </c>
      <c r="Y261" t="s">
        <v>52</v>
      </c>
      <c r="Z261" t="s">
        <v>85</v>
      </c>
      <c r="AA261" t="s">
        <v>54</v>
      </c>
      <c r="AB261" t="s">
        <v>11</v>
      </c>
      <c r="AC261" t="s">
        <v>55</v>
      </c>
      <c r="AD261" t="s">
        <v>56</v>
      </c>
      <c r="AE261" t="s">
        <v>54</v>
      </c>
      <c r="AF261" t="s">
        <v>58</v>
      </c>
      <c r="AG261" t="s">
        <v>59</v>
      </c>
      <c r="AH261">
        <v>30</v>
      </c>
      <c r="AI261" t="s">
        <v>52</v>
      </c>
      <c r="AJ261" t="s">
        <v>47</v>
      </c>
      <c r="AK261" t="s">
        <v>47</v>
      </c>
      <c r="AL261" t="s">
        <v>54</v>
      </c>
      <c r="AM261" t="s">
        <v>11</v>
      </c>
      <c r="AN261" t="s">
        <v>61</v>
      </c>
      <c r="AO261" t="s">
        <v>62</v>
      </c>
      <c r="AP261" t="s">
        <v>1190</v>
      </c>
      <c r="AQ261" t="s">
        <v>63</v>
      </c>
      <c r="AR261">
        <v>0</v>
      </c>
      <c r="AS261">
        <v>1</v>
      </c>
      <c r="AT261">
        <v>0</v>
      </c>
      <c r="AU261">
        <v>0</v>
      </c>
      <c r="AV261" t="s">
        <v>11</v>
      </c>
      <c r="AW261">
        <v>12</v>
      </c>
      <c r="AX261" t="s">
        <v>64</v>
      </c>
      <c r="AY261">
        <v>1</v>
      </c>
      <c r="AZ261" t="s">
        <v>90</v>
      </c>
      <c r="BA261">
        <v>41.469357000000002</v>
      </c>
      <c r="BB261">
        <v>-81.699810999999897</v>
      </c>
      <c r="BC261">
        <v>2013</v>
      </c>
      <c r="BD261">
        <v>3</v>
      </c>
      <c r="BE261">
        <v>4078</v>
      </c>
      <c r="BF261">
        <v>1137</v>
      </c>
      <c r="BG261">
        <v>390351046001</v>
      </c>
      <c r="BH261">
        <v>1927</v>
      </c>
      <c r="BI261">
        <v>227917</v>
      </c>
      <c r="BJ261">
        <v>660</v>
      </c>
      <c r="BK261">
        <v>294</v>
      </c>
      <c r="BL261">
        <v>366</v>
      </c>
      <c r="BM261">
        <v>25.3</v>
      </c>
      <c r="BN261">
        <v>121</v>
      </c>
      <c r="BO261">
        <v>117</v>
      </c>
      <c r="BP261">
        <v>40</v>
      </c>
      <c r="BQ261">
        <v>0</v>
      </c>
      <c r="BR261">
        <v>9</v>
      </c>
      <c r="BS261">
        <v>7</v>
      </c>
      <c r="BT261">
        <v>0</v>
      </c>
      <c r="BU261">
        <v>30</v>
      </c>
      <c r="BV261">
        <v>49</v>
      </c>
      <c r="BW261">
        <v>21</v>
      </c>
      <c r="BX261">
        <v>12</v>
      </c>
      <c r="BY261">
        <v>39</v>
      </c>
      <c r="BZ261">
        <v>19</v>
      </c>
      <c r="CA261">
        <v>69</v>
      </c>
      <c r="CB261">
        <v>50</v>
      </c>
      <c r="CC261">
        <v>0</v>
      </c>
      <c r="CD261">
        <v>19</v>
      </c>
      <c r="CE261">
        <v>16</v>
      </c>
      <c r="CF261">
        <v>11</v>
      </c>
      <c r="CG261">
        <v>4</v>
      </c>
      <c r="CH261">
        <v>5</v>
      </c>
      <c r="CI261">
        <v>13</v>
      </c>
      <c r="CJ261">
        <v>9</v>
      </c>
      <c r="CK261">
        <v>278</v>
      </c>
      <c r="CL261">
        <v>58</v>
      </c>
      <c r="CM261">
        <v>313</v>
      </c>
      <c r="CN261">
        <v>329</v>
      </c>
      <c r="CO261">
        <v>0</v>
      </c>
      <c r="CP261">
        <v>0</v>
      </c>
      <c r="CQ261">
        <v>0</v>
      </c>
      <c r="CR261">
        <v>15</v>
      </c>
      <c r="CS261">
        <v>3</v>
      </c>
      <c r="CT261">
        <v>157</v>
      </c>
      <c r="CU261">
        <v>336</v>
      </c>
      <c r="CV261">
        <v>74</v>
      </c>
      <c r="CW261">
        <v>80</v>
      </c>
      <c r="CX261">
        <v>30</v>
      </c>
      <c r="CY261">
        <v>30</v>
      </c>
      <c r="CZ261">
        <v>55</v>
      </c>
      <c r="DA261">
        <v>42</v>
      </c>
      <c r="DB261">
        <v>25</v>
      </c>
      <c r="DC261">
        <v>0</v>
      </c>
      <c r="DD261">
        <v>0</v>
      </c>
      <c r="DE261">
        <v>0</v>
      </c>
      <c r="DF261">
        <v>30556</v>
      </c>
      <c r="DG261">
        <v>3.84</v>
      </c>
      <c r="DH261">
        <v>52</v>
      </c>
      <c r="DI261">
        <v>257</v>
      </c>
      <c r="DJ261">
        <v>172</v>
      </c>
      <c r="DK261">
        <v>85</v>
      </c>
      <c r="DL261">
        <v>67</v>
      </c>
      <c r="DM261">
        <f t="shared" si="33"/>
        <v>0</v>
      </c>
      <c r="DN261">
        <f t="shared" si="34"/>
        <v>0</v>
      </c>
      <c r="DO261">
        <f t="shared" si="35"/>
        <v>1</v>
      </c>
      <c r="DP261">
        <f t="shared" si="36"/>
        <v>0</v>
      </c>
      <c r="DQ261">
        <f t="shared" si="37"/>
        <v>0</v>
      </c>
      <c r="DR261">
        <f t="shared" si="38"/>
        <v>0</v>
      </c>
      <c r="DS261">
        <f t="shared" si="39"/>
        <v>0</v>
      </c>
      <c r="DT261">
        <f t="shared" si="40"/>
        <v>0</v>
      </c>
      <c r="DU261">
        <f t="shared" si="41"/>
        <v>0</v>
      </c>
      <c r="DV261">
        <f t="shared" si="42"/>
        <v>0</v>
      </c>
      <c r="DW261">
        <f t="shared" si="43"/>
        <v>0</v>
      </c>
    </row>
    <row r="262" spans="1:127" x14ac:dyDescent="0.25">
      <c r="A262">
        <v>20128067053</v>
      </c>
      <c r="B262">
        <v>5514</v>
      </c>
      <c r="C262" t="s">
        <v>249</v>
      </c>
      <c r="D262">
        <v>1.18</v>
      </c>
      <c r="E262">
        <v>20120522</v>
      </c>
      <c r="F262" t="s">
        <v>250</v>
      </c>
      <c r="G262" t="s">
        <v>160</v>
      </c>
      <c r="H262">
        <v>0</v>
      </c>
      <c r="I262" t="s">
        <v>115</v>
      </c>
      <c r="J262">
        <v>21</v>
      </c>
      <c r="K262" t="s">
        <v>68</v>
      </c>
      <c r="L262" t="s">
        <v>42</v>
      </c>
      <c r="M262" t="s">
        <v>11</v>
      </c>
      <c r="N262" t="s">
        <v>43</v>
      </c>
      <c r="O262" t="s">
        <v>71</v>
      </c>
      <c r="P262" t="s">
        <v>45</v>
      </c>
      <c r="Q262" t="s">
        <v>72</v>
      </c>
      <c r="R262" t="s">
        <v>179</v>
      </c>
      <c r="S262" t="s">
        <v>48</v>
      </c>
      <c r="T262" t="s">
        <v>1191</v>
      </c>
      <c r="U262" t="s">
        <v>150</v>
      </c>
      <c r="V262" t="s">
        <v>76</v>
      </c>
      <c r="W262" t="s">
        <v>77</v>
      </c>
      <c r="X262">
        <v>0</v>
      </c>
      <c r="Y262" t="s">
        <v>11</v>
      </c>
      <c r="Z262" t="s">
        <v>74</v>
      </c>
      <c r="AA262" t="s">
        <v>54</v>
      </c>
      <c r="AB262" t="s">
        <v>11</v>
      </c>
      <c r="AC262" t="s">
        <v>293</v>
      </c>
      <c r="AD262" t="s">
        <v>294</v>
      </c>
      <c r="AE262" t="s">
        <v>57</v>
      </c>
      <c r="AF262" t="s">
        <v>98</v>
      </c>
      <c r="AG262" t="s">
        <v>59</v>
      </c>
      <c r="AH262">
        <v>48</v>
      </c>
      <c r="AI262" t="s">
        <v>60</v>
      </c>
      <c r="AJ262" t="s">
        <v>76</v>
      </c>
      <c r="AK262" t="s">
        <v>77</v>
      </c>
      <c r="AL262" t="s">
        <v>54</v>
      </c>
      <c r="AM262" t="s">
        <v>11</v>
      </c>
      <c r="AN262" t="s">
        <v>61</v>
      </c>
      <c r="AO262" t="s">
        <v>62</v>
      </c>
      <c r="AP262" t="s">
        <v>1192</v>
      </c>
      <c r="AQ262" t="s">
        <v>63</v>
      </c>
      <c r="AR262">
        <v>0</v>
      </c>
      <c r="AS262">
        <v>0</v>
      </c>
      <c r="AT262">
        <v>0</v>
      </c>
      <c r="AU262">
        <v>1</v>
      </c>
      <c r="AV262" t="s">
        <v>11</v>
      </c>
      <c r="AW262">
        <v>12</v>
      </c>
      <c r="AX262" t="s">
        <v>64</v>
      </c>
      <c r="AY262">
        <v>1</v>
      </c>
      <c r="AZ262" t="s">
        <v>90</v>
      </c>
      <c r="BA262">
        <v>41.474806999999899</v>
      </c>
      <c r="BB262">
        <v>-81.713401000000005</v>
      </c>
      <c r="BC262">
        <v>2012</v>
      </c>
      <c r="BD262">
        <v>5</v>
      </c>
      <c r="BE262">
        <v>4182</v>
      </c>
      <c r="BF262">
        <v>107</v>
      </c>
      <c r="BG262">
        <v>390351038001</v>
      </c>
      <c r="BH262">
        <v>322</v>
      </c>
      <c r="BI262">
        <v>512922</v>
      </c>
      <c r="BJ262">
        <v>803</v>
      </c>
      <c r="BK262">
        <v>378</v>
      </c>
      <c r="BL262">
        <v>425</v>
      </c>
      <c r="BM262">
        <v>33.899999999999899</v>
      </c>
      <c r="BN262">
        <v>82</v>
      </c>
      <c r="BO262">
        <v>11</v>
      </c>
      <c r="BP262">
        <v>59</v>
      </c>
      <c r="BQ262">
        <v>24</v>
      </c>
      <c r="BR262">
        <v>0</v>
      </c>
      <c r="BS262">
        <v>18</v>
      </c>
      <c r="BT262">
        <v>0</v>
      </c>
      <c r="BU262">
        <v>50</v>
      </c>
      <c r="BV262">
        <v>67</v>
      </c>
      <c r="BW262">
        <v>100</v>
      </c>
      <c r="BX262">
        <v>34</v>
      </c>
      <c r="BY262">
        <v>35</v>
      </c>
      <c r="BZ262">
        <v>81</v>
      </c>
      <c r="CA262">
        <v>48</v>
      </c>
      <c r="CB262">
        <v>74</v>
      </c>
      <c r="CC262">
        <v>30</v>
      </c>
      <c r="CD262">
        <v>26</v>
      </c>
      <c r="CE262">
        <v>7</v>
      </c>
      <c r="CF262">
        <v>14</v>
      </c>
      <c r="CG262">
        <v>7</v>
      </c>
      <c r="CH262">
        <v>31</v>
      </c>
      <c r="CI262">
        <v>0</v>
      </c>
      <c r="CJ262">
        <v>5</v>
      </c>
      <c r="CK262">
        <v>176</v>
      </c>
      <c r="CL262">
        <v>64</v>
      </c>
      <c r="CM262">
        <v>178</v>
      </c>
      <c r="CN262">
        <v>457</v>
      </c>
      <c r="CO262">
        <v>0</v>
      </c>
      <c r="CP262">
        <v>17</v>
      </c>
      <c r="CQ262">
        <v>0</v>
      </c>
      <c r="CR262">
        <v>75</v>
      </c>
      <c r="CS262">
        <v>76</v>
      </c>
      <c r="CT262">
        <v>233</v>
      </c>
      <c r="CU262">
        <v>559</v>
      </c>
      <c r="CV262">
        <v>265</v>
      </c>
      <c r="CW262">
        <v>101</v>
      </c>
      <c r="CX262">
        <v>44</v>
      </c>
      <c r="CY262">
        <v>12</v>
      </c>
      <c r="CZ262">
        <v>63</v>
      </c>
      <c r="DA262">
        <v>22</v>
      </c>
      <c r="DB262">
        <v>30</v>
      </c>
      <c r="DC262">
        <v>14</v>
      </c>
      <c r="DD262">
        <v>0</v>
      </c>
      <c r="DE262">
        <v>8</v>
      </c>
      <c r="DF262">
        <v>19635</v>
      </c>
      <c r="DG262">
        <v>2.78</v>
      </c>
      <c r="DH262">
        <v>103</v>
      </c>
      <c r="DI262">
        <v>381</v>
      </c>
      <c r="DJ262">
        <v>289</v>
      </c>
      <c r="DK262">
        <v>92</v>
      </c>
      <c r="DL262">
        <v>89</v>
      </c>
      <c r="DM262">
        <f t="shared" ref="DM262:DM325" si="44">IF(BC262=2011,1,0)</f>
        <v>0</v>
      </c>
      <c r="DN262">
        <f t="shared" ref="DN262:DN325" si="45">IF(BC262=2012,1,0)</f>
        <v>1</v>
      </c>
      <c r="DO262">
        <f t="shared" ref="DO262:DO325" si="46">IF(BC262=2013,1,0)</f>
        <v>0</v>
      </c>
      <c r="DP262">
        <f t="shared" ref="DP262:DP325" si="47">IF(BC262=2014,1,0)</f>
        <v>0</v>
      </c>
      <c r="DQ262">
        <f t="shared" ref="DQ262:DQ325" si="48">IF(BC262=2015,1,0)</f>
        <v>0</v>
      </c>
      <c r="DR262">
        <f t="shared" ref="DR262:DR325" si="49">IF(L262="Pedalcycles",1,0)</f>
        <v>0</v>
      </c>
      <c r="DS262">
        <f t="shared" ref="DS262:DS325" si="50">DM262*DR262</f>
        <v>0</v>
      </c>
      <c r="DT262">
        <f t="shared" ref="DT262:DT325" si="51">DN262*DR262</f>
        <v>0</v>
      </c>
      <c r="DU262">
        <f t="shared" ref="DU262:DU325" si="52">DO262*DR262</f>
        <v>0</v>
      </c>
      <c r="DV262">
        <f t="shared" ref="DV262:DV325" si="53">DP262*DR262</f>
        <v>0</v>
      </c>
      <c r="DW262">
        <f t="shared" ref="DW262:DW325" si="54">DQ262*DR262</f>
        <v>0</v>
      </c>
    </row>
    <row r="263" spans="1:127" x14ac:dyDescent="0.25">
      <c r="A263">
        <v>20128073309</v>
      </c>
      <c r="B263">
        <v>5903</v>
      </c>
      <c r="C263" t="s">
        <v>99</v>
      </c>
      <c r="D263">
        <v>17.55</v>
      </c>
      <c r="E263">
        <v>20120518</v>
      </c>
      <c r="F263" t="s">
        <v>100</v>
      </c>
      <c r="G263" t="s">
        <v>225</v>
      </c>
      <c r="H263">
        <v>0</v>
      </c>
      <c r="I263" t="s">
        <v>125</v>
      </c>
      <c r="J263">
        <v>13</v>
      </c>
      <c r="K263" t="s">
        <v>41</v>
      </c>
      <c r="L263" t="s">
        <v>42</v>
      </c>
      <c r="M263" t="s">
        <v>11</v>
      </c>
      <c r="N263" t="s">
        <v>43</v>
      </c>
      <c r="O263" t="s">
        <v>71</v>
      </c>
      <c r="P263" t="s">
        <v>45</v>
      </c>
      <c r="Q263" t="s">
        <v>72</v>
      </c>
      <c r="R263" t="s">
        <v>299</v>
      </c>
      <c r="S263" t="s">
        <v>158</v>
      </c>
      <c r="T263" t="s">
        <v>1193</v>
      </c>
      <c r="U263" t="s">
        <v>89</v>
      </c>
      <c r="V263" t="s">
        <v>50</v>
      </c>
      <c r="W263" t="s">
        <v>51</v>
      </c>
      <c r="X263">
        <v>22</v>
      </c>
      <c r="Y263" t="s">
        <v>60</v>
      </c>
      <c r="Z263" t="s">
        <v>74</v>
      </c>
      <c r="AA263" t="s">
        <v>54</v>
      </c>
      <c r="AB263" t="s">
        <v>11</v>
      </c>
      <c r="AC263" t="s">
        <v>86</v>
      </c>
      <c r="AD263" t="s">
        <v>56</v>
      </c>
      <c r="AE263" t="s">
        <v>47</v>
      </c>
      <c r="AF263" t="s">
        <v>58</v>
      </c>
      <c r="AG263" t="s">
        <v>59</v>
      </c>
      <c r="AH263">
        <v>35</v>
      </c>
      <c r="AI263" t="s">
        <v>52</v>
      </c>
      <c r="AJ263" t="s">
        <v>76</v>
      </c>
      <c r="AK263" t="s">
        <v>77</v>
      </c>
      <c r="AL263" t="s">
        <v>54</v>
      </c>
      <c r="AM263" t="s">
        <v>11</v>
      </c>
      <c r="AN263" t="s">
        <v>61</v>
      </c>
      <c r="AO263" t="s">
        <v>62</v>
      </c>
      <c r="AP263" t="s">
        <v>1194</v>
      </c>
      <c r="AQ263" t="s">
        <v>63</v>
      </c>
      <c r="AR263">
        <v>0</v>
      </c>
      <c r="AS263">
        <v>0</v>
      </c>
      <c r="AT263">
        <v>1</v>
      </c>
      <c r="AU263">
        <v>0</v>
      </c>
      <c r="AV263" t="s">
        <v>11</v>
      </c>
      <c r="AW263">
        <v>12</v>
      </c>
      <c r="AX263" t="s">
        <v>64</v>
      </c>
      <c r="AY263">
        <v>1</v>
      </c>
      <c r="AZ263" t="s">
        <v>90</v>
      </c>
      <c r="BA263">
        <v>41.486175000000003</v>
      </c>
      <c r="BB263">
        <v>-81.704941000000005</v>
      </c>
      <c r="BC263">
        <v>2012</v>
      </c>
      <c r="BD263">
        <v>5</v>
      </c>
      <c r="BE263">
        <v>4263</v>
      </c>
      <c r="BF263">
        <v>99</v>
      </c>
      <c r="BG263">
        <v>390351036024</v>
      </c>
      <c r="BH263">
        <v>1785</v>
      </c>
      <c r="BI263">
        <v>402431</v>
      </c>
      <c r="BJ263">
        <v>810</v>
      </c>
      <c r="BK263">
        <v>516</v>
      </c>
      <c r="BL263">
        <v>294</v>
      </c>
      <c r="BM263">
        <v>55.299999999999898</v>
      </c>
      <c r="BN263">
        <v>12</v>
      </c>
      <c r="BO263">
        <v>6</v>
      </c>
      <c r="BP263">
        <v>6</v>
      </c>
      <c r="BQ263">
        <v>4</v>
      </c>
      <c r="BR263">
        <v>22</v>
      </c>
      <c r="BS263">
        <v>0</v>
      </c>
      <c r="BT263">
        <v>4</v>
      </c>
      <c r="BU263">
        <v>0</v>
      </c>
      <c r="BV263">
        <v>31</v>
      </c>
      <c r="BW263">
        <v>2</v>
      </c>
      <c r="BX263">
        <v>13</v>
      </c>
      <c r="BY263">
        <v>15</v>
      </c>
      <c r="BZ263">
        <v>98</v>
      </c>
      <c r="CA263">
        <v>175</v>
      </c>
      <c r="CB263">
        <v>291</v>
      </c>
      <c r="CC263">
        <v>23</v>
      </c>
      <c r="CD263">
        <v>12</v>
      </c>
      <c r="CE263">
        <v>72</v>
      </c>
      <c r="CF263">
        <v>24</v>
      </c>
      <c r="CG263">
        <v>0</v>
      </c>
      <c r="CH263">
        <v>0</v>
      </c>
      <c r="CI263">
        <v>0</v>
      </c>
      <c r="CJ263">
        <v>0</v>
      </c>
      <c r="CK263">
        <v>28</v>
      </c>
      <c r="CL263">
        <v>96</v>
      </c>
      <c r="CM263">
        <v>484</v>
      </c>
      <c r="CN263">
        <v>276</v>
      </c>
      <c r="CO263">
        <v>18</v>
      </c>
      <c r="CP263">
        <v>0</v>
      </c>
      <c r="CQ263">
        <v>0</v>
      </c>
      <c r="CR263">
        <v>0</v>
      </c>
      <c r="CS263">
        <v>32</v>
      </c>
      <c r="CT263">
        <v>0</v>
      </c>
      <c r="CU263">
        <v>756</v>
      </c>
      <c r="CV263">
        <v>273</v>
      </c>
      <c r="CW263">
        <v>196</v>
      </c>
      <c r="CX263">
        <v>20</v>
      </c>
      <c r="CY263">
        <v>36</v>
      </c>
      <c r="CZ263">
        <v>91</v>
      </c>
      <c r="DA263">
        <v>55</v>
      </c>
      <c r="DB263">
        <v>67</v>
      </c>
      <c r="DC263">
        <v>0</v>
      </c>
      <c r="DD263">
        <v>18</v>
      </c>
      <c r="DE263">
        <v>0</v>
      </c>
      <c r="DF263">
        <v>8804</v>
      </c>
      <c r="DG263">
        <v>1.24</v>
      </c>
      <c r="DH263">
        <v>566</v>
      </c>
      <c r="DI263">
        <v>793</v>
      </c>
      <c r="DJ263">
        <v>653</v>
      </c>
      <c r="DK263">
        <v>140</v>
      </c>
      <c r="DL263">
        <v>17</v>
      </c>
      <c r="DM263">
        <f t="shared" si="44"/>
        <v>0</v>
      </c>
      <c r="DN263">
        <f t="shared" si="45"/>
        <v>1</v>
      </c>
      <c r="DO263">
        <f t="shared" si="46"/>
        <v>0</v>
      </c>
      <c r="DP263">
        <f t="shared" si="47"/>
        <v>0</v>
      </c>
      <c r="DQ263">
        <f t="shared" si="48"/>
        <v>0</v>
      </c>
      <c r="DR263">
        <f t="shared" si="49"/>
        <v>0</v>
      </c>
      <c r="DS263">
        <f t="shared" si="50"/>
        <v>0</v>
      </c>
      <c r="DT263">
        <f t="shared" si="51"/>
        <v>0</v>
      </c>
      <c r="DU263">
        <f t="shared" si="52"/>
        <v>0</v>
      </c>
      <c r="DV263">
        <f t="shared" si="53"/>
        <v>0</v>
      </c>
      <c r="DW263">
        <f t="shared" si="54"/>
        <v>0</v>
      </c>
    </row>
    <row r="264" spans="1:127" x14ac:dyDescent="0.25">
      <c r="A264">
        <v>20128118734</v>
      </c>
      <c r="B264">
        <v>9143</v>
      </c>
      <c r="C264" t="s">
        <v>107</v>
      </c>
      <c r="D264">
        <v>15.3</v>
      </c>
      <c r="E264">
        <v>20120821</v>
      </c>
      <c r="F264" t="s">
        <v>108</v>
      </c>
      <c r="G264" t="s">
        <v>182</v>
      </c>
      <c r="H264">
        <v>0</v>
      </c>
      <c r="I264" t="s">
        <v>115</v>
      </c>
      <c r="J264">
        <v>9</v>
      </c>
      <c r="K264" t="s">
        <v>199</v>
      </c>
      <c r="L264" t="s">
        <v>42</v>
      </c>
      <c r="M264" t="s">
        <v>11</v>
      </c>
      <c r="N264" t="s">
        <v>43</v>
      </c>
      <c r="O264" t="s">
        <v>156</v>
      </c>
      <c r="P264" t="s">
        <v>45</v>
      </c>
      <c r="Q264" t="s">
        <v>94</v>
      </c>
      <c r="R264" t="s">
        <v>47</v>
      </c>
      <c r="S264" t="s">
        <v>47</v>
      </c>
      <c r="T264" t="s">
        <v>1195</v>
      </c>
      <c r="U264" t="s">
        <v>110</v>
      </c>
      <c r="V264" t="s">
        <v>77</v>
      </c>
      <c r="W264" t="s">
        <v>76</v>
      </c>
      <c r="X264">
        <v>55</v>
      </c>
      <c r="Y264" t="s">
        <v>60</v>
      </c>
      <c r="Z264" t="s">
        <v>74</v>
      </c>
      <c r="AA264" t="s">
        <v>54</v>
      </c>
      <c r="AB264" t="s">
        <v>11</v>
      </c>
      <c r="AC264" t="s">
        <v>86</v>
      </c>
      <c r="AD264" t="s">
        <v>56</v>
      </c>
      <c r="AE264" t="s">
        <v>47</v>
      </c>
      <c r="AF264" t="s">
        <v>122</v>
      </c>
      <c r="AG264" t="s">
        <v>59</v>
      </c>
      <c r="AH264">
        <v>52</v>
      </c>
      <c r="AI264" t="s">
        <v>60</v>
      </c>
      <c r="AJ264" t="s">
        <v>50</v>
      </c>
      <c r="AK264" t="s">
        <v>51</v>
      </c>
      <c r="AL264" t="s">
        <v>54</v>
      </c>
      <c r="AM264" t="s">
        <v>11</v>
      </c>
      <c r="AN264" t="s">
        <v>61</v>
      </c>
      <c r="AO264" t="s">
        <v>62</v>
      </c>
      <c r="AP264" t="s">
        <v>1196</v>
      </c>
      <c r="AQ264" t="s">
        <v>63</v>
      </c>
      <c r="AR264">
        <v>0</v>
      </c>
      <c r="AS264">
        <v>0</v>
      </c>
      <c r="AT264">
        <v>1</v>
      </c>
      <c r="AU264">
        <v>0</v>
      </c>
      <c r="AV264" t="s">
        <v>11</v>
      </c>
      <c r="AW264">
        <v>12</v>
      </c>
      <c r="AX264" t="s">
        <v>64</v>
      </c>
      <c r="AY264">
        <v>1</v>
      </c>
      <c r="AZ264" t="s">
        <v>90</v>
      </c>
      <c r="BA264">
        <v>41.4987759999999</v>
      </c>
      <c r="BB264">
        <v>-81.695458000000002</v>
      </c>
      <c r="BC264">
        <v>2012</v>
      </c>
      <c r="BD264">
        <v>8</v>
      </c>
      <c r="BE264">
        <v>4317</v>
      </c>
      <c r="BF264">
        <v>162</v>
      </c>
      <c r="BG264">
        <v>390351077011</v>
      </c>
      <c r="BH264">
        <v>2142</v>
      </c>
      <c r="BI264">
        <v>1770609</v>
      </c>
      <c r="BJ264">
        <v>1377</v>
      </c>
      <c r="BK264">
        <v>688</v>
      </c>
      <c r="BL264">
        <v>689</v>
      </c>
      <c r="BM264">
        <v>31.1999999999999</v>
      </c>
      <c r="BN264">
        <v>19</v>
      </c>
      <c r="BO264">
        <v>0</v>
      </c>
      <c r="BP264">
        <v>0</v>
      </c>
      <c r="BQ264">
        <v>0</v>
      </c>
      <c r="BR264">
        <v>35</v>
      </c>
      <c r="BS264">
        <v>50</v>
      </c>
      <c r="BT264">
        <v>14</v>
      </c>
      <c r="BU264">
        <v>173</v>
      </c>
      <c r="BV264">
        <v>326</v>
      </c>
      <c r="BW264">
        <v>228</v>
      </c>
      <c r="BX264">
        <v>82</v>
      </c>
      <c r="BY264">
        <v>93</v>
      </c>
      <c r="BZ264">
        <v>60</v>
      </c>
      <c r="CA264">
        <v>93</v>
      </c>
      <c r="CB264">
        <v>168</v>
      </c>
      <c r="CC264">
        <v>7</v>
      </c>
      <c r="CD264">
        <v>19</v>
      </c>
      <c r="CE264">
        <v>10</v>
      </c>
      <c r="CF264">
        <v>0</v>
      </c>
      <c r="CG264">
        <v>0</v>
      </c>
      <c r="CH264">
        <v>0</v>
      </c>
      <c r="CI264">
        <v>0</v>
      </c>
      <c r="CJ264">
        <v>0</v>
      </c>
      <c r="CK264">
        <v>19</v>
      </c>
      <c r="CL264">
        <v>10</v>
      </c>
      <c r="CM264">
        <v>358</v>
      </c>
      <c r="CN264">
        <v>871</v>
      </c>
      <c r="CO264">
        <v>30</v>
      </c>
      <c r="CP264">
        <v>62</v>
      </c>
      <c r="CQ264">
        <v>0</v>
      </c>
      <c r="CR264">
        <v>19</v>
      </c>
      <c r="CS264">
        <v>37</v>
      </c>
      <c r="CT264">
        <v>22</v>
      </c>
      <c r="CU264">
        <v>1086</v>
      </c>
      <c r="CV264">
        <v>130</v>
      </c>
      <c r="CW264">
        <v>154</v>
      </c>
      <c r="CX264">
        <v>40</v>
      </c>
      <c r="CY264">
        <v>40</v>
      </c>
      <c r="CZ264">
        <v>101</v>
      </c>
      <c r="DA264">
        <v>0</v>
      </c>
      <c r="DB264">
        <v>310</v>
      </c>
      <c r="DC264">
        <v>152</v>
      </c>
      <c r="DD264">
        <v>140</v>
      </c>
      <c r="DE264">
        <v>19</v>
      </c>
      <c r="DF264">
        <v>36786</v>
      </c>
      <c r="DG264">
        <v>1.54</v>
      </c>
      <c r="DH264">
        <v>353</v>
      </c>
      <c r="DI264">
        <v>990</v>
      </c>
      <c r="DJ264">
        <v>896</v>
      </c>
      <c r="DK264">
        <v>94</v>
      </c>
      <c r="DL264">
        <v>55</v>
      </c>
      <c r="DM264">
        <f t="shared" si="44"/>
        <v>0</v>
      </c>
      <c r="DN264">
        <f t="shared" si="45"/>
        <v>1</v>
      </c>
      <c r="DO264">
        <f t="shared" si="46"/>
        <v>0</v>
      </c>
      <c r="DP264">
        <f t="shared" si="47"/>
        <v>0</v>
      </c>
      <c r="DQ264">
        <f t="shared" si="48"/>
        <v>0</v>
      </c>
      <c r="DR264">
        <f t="shared" si="49"/>
        <v>0</v>
      </c>
      <c r="DS264">
        <f t="shared" si="50"/>
        <v>0</v>
      </c>
      <c r="DT264">
        <f t="shared" si="51"/>
        <v>0</v>
      </c>
      <c r="DU264">
        <f t="shared" si="52"/>
        <v>0</v>
      </c>
      <c r="DV264">
        <f t="shared" si="53"/>
        <v>0</v>
      </c>
      <c r="DW264">
        <f t="shared" si="54"/>
        <v>0</v>
      </c>
    </row>
    <row r="265" spans="1:127" x14ac:dyDescent="0.25">
      <c r="A265">
        <v>20147035884</v>
      </c>
      <c r="B265">
        <v>6649</v>
      </c>
      <c r="C265" t="s">
        <v>219</v>
      </c>
      <c r="D265">
        <v>99.989999999999895</v>
      </c>
      <c r="E265">
        <v>20140601</v>
      </c>
      <c r="F265" t="s">
        <v>938</v>
      </c>
      <c r="G265">
        <v>2500</v>
      </c>
      <c r="H265">
        <v>0</v>
      </c>
      <c r="I265" t="s">
        <v>161</v>
      </c>
      <c r="J265">
        <v>11</v>
      </c>
      <c r="K265" t="s">
        <v>41</v>
      </c>
      <c r="L265" t="s">
        <v>42</v>
      </c>
      <c r="M265" t="s">
        <v>11</v>
      </c>
      <c r="N265" t="s">
        <v>43</v>
      </c>
      <c r="O265" t="s">
        <v>44</v>
      </c>
      <c r="P265" t="s">
        <v>45</v>
      </c>
      <c r="Q265" t="s">
        <v>72</v>
      </c>
      <c r="R265" t="s">
        <v>95</v>
      </c>
      <c r="S265" t="s">
        <v>48</v>
      </c>
      <c r="T265" t="s">
        <v>1197</v>
      </c>
      <c r="U265" t="s">
        <v>49</v>
      </c>
      <c r="V265" t="s">
        <v>51</v>
      </c>
      <c r="W265" t="s">
        <v>50</v>
      </c>
      <c r="X265">
        <v>46</v>
      </c>
      <c r="Y265" t="s">
        <v>60</v>
      </c>
      <c r="Z265" t="s">
        <v>201</v>
      </c>
      <c r="AA265" t="s">
        <v>54</v>
      </c>
      <c r="AB265" t="s">
        <v>11</v>
      </c>
      <c r="AC265" t="s">
        <v>86</v>
      </c>
      <c r="AD265" t="s">
        <v>97</v>
      </c>
      <c r="AE265" t="s">
        <v>54</v>
      </c>
      <c r="AF265" t="s">
        <v>122</v>
      </c>
      <c r="AG265" t="s">
        <v>59</v>
      </c>
      <c r="AH265">
        <v>59</v>
      </c>
      <c r="AI265" t="s">
        <v>52</v>
      </c>
      <c r="AJ265" t="s">
        <v>50</v>
      </c>
      <c r="AK265" t="s">
        <v>51</v>
      </c>
      <c r="AL265" t="s">
        <v>54</v>
      </c>
      <c r="AM265" t="s">
        <v>11</v>
      </c>
      <c r="AN265" t="s">
        <v>61</v>
      </c>
      <c r="AO265" t="s">
        <v>62</v>
      </c>
      <c r="AP265" t="s">
        <v>1198</v>
      </c>
      <c r="AQ265" t="s">
        <v>130</v>
      </c>
      <c r="AR265">
        <v>0</v>
      </c>
      <c r="AS265">
        <v>0</v>
      </c>
      <c r="AT265">
        <v>1</v>
      </c>
      <c r="AU265">
        <v>0</v>
      </c>
      <c r="AV265" t="s">
        <v>11</v>
      </c>
      <c r="AW265">
        <v>12</v>
      </c>
      <c r="AX265" t="s">
        <v>64</v>
      </c>
      <c r="AY265">
        <v>1</v>
      </c>
      <c r="AZ265" t="s">
        <v>90</v>
      </c>
      <c r="BA265">
        <v>41.461922000000001</v>
      </c>
      <c r="BB265">
        <v>-81.697067000000004</v>
      </c>
      <c r="BC265">
        <v>2014</v>
      </c>
      <c r="BD265">
        <v>6</v>
      </c>
      <c r="BE265">
        <v>4611</v>
      </c>
      <c r="BF265">
        <v>123</v>
      </c>
      <c r="BG265">
        <v>390351048003</v>
      </c>
      <c r="BH265">
        <v>2124</v>
      </c>
      <c r="BI265">
        <v>364576</v>
      </c>
      <c r="BJ265">
        <v>940</v>
      </c>
      <c r="BK265">
        <v>368</v>
      </c>
      <c r="BL265">
        <v>572</v>
      </c>
      <c r="BM265">
        <v>27.5</v>
      </c>
      <c r="BN265">
        <v>72</v>
      </c>
      <c r="BO265">
        <v>78</v>
      </c>
      <c r="BP265">
        <v>93</v>
      </c>
      <c r="BQ265">
        <v>50</v>
      </c>
      <c r="BR265">
        <v>49</v>
      </c>
      <c r="BS265">
        <v>48</v>
      </c>
      <c r="BT265">
        <v>15</v>
      </c>
      <c r="BU265">
        <v>48</v>
      </c>
      <c r="BV265">
        <v>62</v>
      </c>
      <c r="BW265">
        <v>71</v>
      </c>
      <c r="BX265">
        <v>30</v>
      </c>
      <c r="BY265">
        <v>67</v>
      </c>
      <c r="BZ265">
        <v>113</v>
      </c>
      <c r="CA265">
        <v>52</v>
      </c>
      <c r="CB265">
        <v>33</v>
      </c>
      <c r="CC265">
        <v>6</v>
      </c>
      <c r="CD265">
        <v>0</v>
      </c>
      <c r="CE265">
        <v>0</v>
      </c>
      <c r="CF265">
        <v>7</v>
      </c>
      <c r="CG265">
        <v>24</v>
      </c>
      <c r="CH265">
        <v>16</v>
      </c>
      <c r="CI265">
        <v>0</v>
      </c>
      <c r="CJ265">
        <v>6</v>
      </c>
      <c r="CK265">
        <v>293</v>
      </c>
      <c r="CL265">
        <v>53</v>
      </c>
      <c r="CM265">
        <v>234</v>
      </c>
      <c r="CN265">
        <v>417</v>
      </c>
      <c r="CO265">
        <v>21</v>
      </c>
      <c r="CP265">
        <v>0</v>
      </c>
      <c r="CQ265">
        <v>0</v>
      </c>
      <c r="CR265">
        <v>231</v>
      </c>
      <c r="CS265">
        <v>37</v>
      </c>
      <c r="CT265">
        <v>642</v>
      </c>
      <c r="CU265">
        <v>487</v>
      </c>
      <c r="CV265">
        <v>173</v>
      </c>
      <c r="CW265">
        <v>122</v>
      </c>
      <c r="CX265">
        <v>9</v>
      </c>
      <c r="CY265">
        <v>36</v>
      </c>
      <c r="CZ265">
        <v>79</v>
      </c>
      <c r="DA265">
        <v>50</v>
      </c>
      <c r="DB265">
        <v>0</v>
      </c>
      <c r="DC265">
        <v>10</v>
      </c>
      <c r="DD265">
        <v>0</v>
      </c>
      <c r="DE265">
        <v>8</v>
      </c>
      <c r="DF265">
        <v>28194</v>
      </c>
      <c r="DG265">
        <v>3.24</v>
      </c>
      <c r="DH265">
        <v>84</v>
      </c>
      <c r="DI265">
        <v>345</v>
      </c>
      <c r="DJ265">
        <v>290</v>
      </c>
      <c r="DK265">
        <v>55</v>
      </c>
      <c r="DL265">
        <v>81</v>
      </c>
      <c r="DM265">
        <f t="shared" si="44"/>
        <v>0</v>
      </c>
      <c r="DN265">
        <f t="shared" si="45"/>
        <v>0</v>
      </c>
      <c r="DO265">
        <f t="shared" si="46"/>
        <v>0</v>
      </c>
      <c r="DP265">
        <f t="shared" si="47"/>
        <v>1</v>
      </c>
      <c r="DQ265">
        <f t="shared" si="48"/>
        <v>0</v>
      </c>
      <c r="DR265">
        <f t="shared" si="49"/>
        <v>0</v>
      </c>
      <c r="DS265">
        <f t="shared" si="50"/>
        <v>0</v>
      </c>
      <c r="DT265">
        <f t="shared" si="51"/>
        <v>0</v>
      </c>
      <c r="DU265">
        <f t="shared" si="52"/>
        <v>0</v>
      </c>
      <c r="DV265">
        <f t="shared" si="53"/>
        <v>0</v>
      </c>
      <c r="DW265">
        <f t="shared" si="54"/>
        <v>0</v>
      </c>
    </row>
    <row r="266" spans="1:127" x14ac:dyDescent="0.25">
      <c r="A266">
        <v>20147080697</v>
      </c>
      <c r="B266">
        <v>15162</v>
      </c>
      <c r="C266" t="s">
        <v>124</v>
      </c>
      <c r="D266">
        <v>0.62</v>
      </c>
      <c r="E266">
        <v>20141212</v>
      </c>
      <c r="F266" t="s">
        <v>109</v>
      </c>
      <c r="G266" t="s">
        <v>237</v>
      </c>
      <c r="H266">
        <v>0</v>
      </c>
      <c r="I266" t="s">
        <v>125</v>
      </c>
      <c r="J266">
        <v>19</v>
      </c>
      <c r="K266" t="s">
        <v>68</v>
      </c>
      <c r="L266" t="s">
        <v>42</v>
      </c>
      <c r="M266" t="s">
        <v>11</v>
      </c>
      <c r="N266" t="s">
        <v>43</v>
      </c>
      <c r="O266" t="s">
        <v>71</v>
      </c>
      <c r="P266" t="s">
        <v>45</v>
      </c>
      <c r="Q266" t="s">
        <v>94</v>
      </c>
      <c r="R266" t="s">
        <v>47</v>
      </c>
      <c r="S266" t="s">
        <v>47</v>
      </c>
      <c r="T266" t="s">
        <v>1199</v>
      </c>
      <c r="U266" t="s">
        <v>110</v>
      </c>
      <c r="V266" t="s">
        <v>47</v>
      </c>
      <c r="W266" t="s">
        <v>47</v>
      </c>
      <c r="X266">
        <v>51</v>
      </c>
      <c r="Y266" t="s">
        <v>60</v>
      </c>
      <c r="Z266" t="s">
        <v>201</v>
      </c>
      <c r="AA266" t="s">
        <v>54</v>
      </c>
      <c r="AB266" t="s">
        <v>11</v>
      </c>
      <c r="AC266" t="s">
        <v>75</v>
      </c>
      <c r="AD266" t="s">
        <v>56</v>
      </c>
      <c r="AE266" t="s">
        <v>57</v>
      </c>
      <c r="AF266" t="s">
        <v>122</v>
      </c>
      <c r="AG266" t="s">
        <v>59</v>
      </c>
      <c r="AH266">
        <v>25</v>
      </c>
      <c r="AI266" t="s">
        <v>60</v>
      </c>
      <c r="AJ266" t="s">
        <v>50</v>
      </c>
      <c r="AK266" t="s">
        <v>51</v>
      </c>
      <c r="AL266" t="s">
        <v>54</v>
      </c>
      <c r="AM266" t="s">
        <v>11</v>
      </c>
      <c r="AN266" t="s">
        <v>61</v>
      </c>
      <c r="AO266" t="s">
        <v>62</v>
      </c>
      <c r="AP266" t="s">
        <v>1200</v>
      </c>
      <c r="AQ266" t="s">
        <v>63</v>
      </c>
      <c r="AR266">
        <v>0</v>
      </c>
      <c r="AS266">
        <v>0</v>
      </c>
      <c r="AT266">
        <v>0</v>
      </c>
      <c r="AU266">
        <v>1</v>
      </c>
      <c r="AV266" t="s">
        <v>11</v>
      </c>
      <c r="AW266">
        <v>12</v>
      </c>
      <c r="AX266" t="s">
        <v>64</v>
      </c>
      <c r="AY266">
        <v>1</v>
      </c>
      <c r="AZ266" t="s">
        <v>1</v>
      </c>
      <c r="BA266">
        <v>41.499004999999897</v>
      </c>
      <c r="BB266">
        <v>-81.685664000000003</v>
      </c>
      <c r="BC266">
        <v>2014</v>
      </c>
      <c r="BD266">
        <v>12</v>
      </c>
      <c r="BE266">
        <v>4699</v>
      </c>
      <c r="BF266">
        <v>162</v>
      </c>
      <c r="BG266">
        <v>390351077011</v>
      </c>
      <c r="BH266">
        <v>2142</v>
      </c>
      <c r="BI266">
        <v>1770609</v>
      </c>
      <c r="BJ266">
        <v>1377</v>
      </c>
      <c r="BK266">
        <v>688</v>
      </c>
      <c r="BL266">
        <v>689</v>
      </c>
      <c r="BM266">
        <v>31.1999999999999</v>
      </c>
      <c r="BN266">
        <v>19</v>
      </c>
      <c r="BO266">
        <v>0</v>
      </c>
      <c r="BP266">
        <v>0</v>
      </c>
      <c r="BQ266">
        <v>0</v>
      </c>
      <c r="BR266">
        <v>35</v>
      </c>
      <c r="BS266">
        <v>50</v>
      </c>
      <c r="BT266">
        <v>14</v>
      </c>
      <c r="BU266">
        <v>173</v>
      </c>
      <c r="BV266">
        <v>326</v>
      </c>
      <c r="BW266">
        <v>228</v>
      </c>
      <c r="BX266">
        <v>82</v>
      </c>
      <c r="BY266">
        <v>93</v>
      </c>
      <c r="BZ266">
        <v>60</v>
      </c>
      <c r="CA266">
        <v>93</v>
      </c>
      <c r="CB266">
        <v>168</v>
      </c>
      <c r="CC266">
        <v>7</v>
      </c>
      <c r="CD266">
        <v>19</v>
      </c>
      <c r="CE266">
        <v>10</v>
      </c>
      <c r="CF266">
        <v>0</v>
      </c>
      <c r="CG266">
        <v>0</v>
      </c>
      <c r="CH266">
        <v>0</v>
      </c>
      <c r="CI266">
        <v>0</v>
      </c>
      <c r="CJ266">
        <v>0</v>
      </c>
      <c r="CK266">
        <v>19</v>
      </c>
      <c r="CL266">
        <v>10</v>
      </c>
      <c r="CM266">
        <v>358</v>
      </c>
      <c r="CN266">
        <v>871</v>
      </c>
      <c r="CO266">
        <v>30</v>
      </c>
      <c r="CP266">
        <v>62</v>
      </c>
      <c r="CQ266">
        <v>0</v>
      </c>
      <c r="CR266">
        <v>19</v>
      </c>
      <c r="CS266">
        <v>37</v>
      </c>
      <c r="CT266">
        <v>22</v>
      </c>
      <c r="CU266">
        <v>1086</v>
      </c>
      <c r="CV266">
        <v>130</v>
      </c>
      <c r="CW266">
        <v>154</v>
      </c>
      <c r="CX266">
        <v>40</v>
      </c>
      <c r="CY266">
        <v>40</v>
      </c>
      <c r="CZ266">
        <v>101</v>
      </c>
      <c r="DA266">
        <v>0</v>
      </c>
      <c r="DB266">
        <v>310</v>
      </c>
      <c r="DC266">
        <v>152</v>
      </c>
      <c r="DD266">
        <v>140</v>
      </c>
      <c r="DE266">
        <v>19</v>
      </c>
      <c r="DF266">
        <v>36786</v>
      </c>
      <c r="DG266">
        <v>1.54</v>
      </c>
      <c r="DH266">
        <v>353</v>
      </c>
      <c r="DI266">
        <v>990</v>
      </c>
      <c r="DJ266">
        <v>896</v>
      </c>
      <c r="DK266">
        <v>94</v>
      </c>
      <c r="DL266">
        <v>55</v>
      </c>
      <c r="DM266">
        <f t="shared" si="44"/>
        <v>0</v>
      </c>
      <c r="DN266">
        <f t="shared" si="45"/>
        <v>0</v>
      </c>
      <c r="DO266">
        <f t="shared" si="46"/>
        <v>0</v>
      </c>
      <c r="DP266">
        <f t="shared" si="47"/>
        <v>1</v>
      </c>
      <c r="DQ266">
        <f t="shared" si="48"/>
        <v>0</v>
      </c>
      <c r="DR266">
        <f t="shared" si="49"/>
        <v>0</v>
      </c>
      <c r="DS266">
        <f t="shared" si="50"/>
        <v>0</v>
      </c>
      <c r="DT266">
        <f t="shared" si="51"/>
        <v>0</v>
      </c>
      <c r="DU266">
        <f t="shared" si="52"/>
        <v>0</v>
      </c>
      <c r="DV266">
        <f t="shared" si="53"/>
        <v>0</v>
      </c>
      <c r="DW266">
        <f t="shared" si="54"/>
        <v>0</v>
      </c>
    </row>
    <row r="267" spans="1:127" x14ac:dyDescent="0.25">
      <c r="A267">
        <v>20154006415</v>
      </c>
      <c r="B267">
        <v>2893</v>
      </c>
      <c r="C267" t="s">
        <v>107</v>
      </c>
      <c r="D267">
        <v>14.6999999999999</v>
      </c>
      <c r="E267">
        <v>20150218</v>
      </c>
      <c r="F267" t="s">
        <v>108</v>
      </c>
      <c r="G267" t="s">
        <v>722</v>
      </c>
      <c r="H267">
        <v>0.18</v>
      </c>
      <c r="I267" t="s">
        <v>82</v>
      </c>
      <c r="J267">
        <v>4</v>
      </c>
      <c r="K267" t="s">
        <v>68</v>
      </c>
      <c r="L267" t="s">
        <v>42</v>
      </c>
      <c r="M267" t="s">
        <v>11</v>
      </c>
      <c r="N267" t="s">
        <v>43</v>
      </c>
      <c r="O267" t="s">
        <v>44</v>
      </c>
      <c r="P267" t="s">
        <v>104</v>
      </c>
      <c r="Q267" t="s">
        <v>72</v>
      </c>
      <c r="R267" t="s">
        <v>227</v>
      </c>
      <c r="S267" t="s">
        <v>98</v>
      </c>
      <c r="T267" t="s">
        <v>1201</v>
      </c>
      <c r="U267" t="s">
        <v>59</v>
      </c>
      <c r="V267" t="s">
        <v>77</v>
      </c>
      <c r="W267" t="s">
        <v>76</v>
      </c>
      <c r="X267">
        <v>53</v>
      </c>
      <c r="Y267" t="s">
        <v>60</v>
      </c>
      <c r="Z267" t="s">
        <v>190</v>
      </c>
      <c r="AA267" t="s">
        <v>186</v>
      </c>
      <c r="AB267" t="s">
        <v>11</v>
      </c>
      <c r="AC267" t="s">
        <v>75</v>
      </c>
      <c r="AD267" t="s">
        <v>111</v>
      </c>
      <c r="AE267" t="s">
        <v>54</v>
      </c>
      <c r="AF267" t="s">
        <v>48</v>
      </c>
      <c r="AG267" t="s">
        <v>129</v>
      </c>
      <c r="AH267">
        <v>44</v>
      </c>
      <c r="AI267" t="s">
        <v>60</v>
      </c>
      <c r="AJ267" t="s">
        <v>77</v>
      </c>
      <c r="AK267" t="s">
        <v>76</v>
      </c>
      <c r="AL267" t="s">
        <v>54</v>
      </c>
      <c r="AM267" t="s">
        <v>11</v>
      </c>
      <c r="AN267" t="s">
        <v>61</v>
      </c>
      <c r="AO267" t="s">
        <v>62</v>
      </c>
      <c r="AP267" t="s">
        <v>1202</v>
      </c>
      <c r="AQ267" t="s">
        <v>130</v>
      </c>
      <c r="AR267">
        <v>0</v>
      </c>
      <c r="AS267">
        <v>1</v>
      </c>
      <c r="AT267">
        <v>0</v>
      </c>
      <c r="AU267">
        <v>0</v>
      </c>
      <c r="AV267" t="s">
        <v>126</v>
      </c>
      <c r="AW267">
        <v>12</v>
      </c>
      <c r="AX267" t="s">
        <v>64</v>
      </c>
      <c r="AY267">
        <v>1</v>
      </c>
      <c r="AZ267" t="s">
        <v>1</v>
      </c>
      <c r="BA267">
        <v>41.4932769999999</v>
      </c>
      <c r="BB267">
        <v>-81.704194000000001</v>
      </c>
      <c r="BC267">
        <v>2015</v>
      </c>
      <c r="BD267">
        <v>2</v>
      </c>
      <c r="BE267">
        <v>4757</v>
      </c>
      <c r="BF267">
        <v>99</v>
      </c>
      <c r="BG267">
        <v>390351036024</v>
      </c>
      <c r="BH267">
        <v>1785</v>
      </c>
      <c r="BI267">
        <v>402431</v>
      </c>
      <c r="BJ267">
        <v>810</v>
      </c>
      <c r="BK267">
        <v>516</v>
      </c>
      <c r="BL267">
        <v>294</v>
      </c>
      <c r="BM267">
        <v>55.299999999999898</v>
      </c>
      <c r="BN267">
        <v>12</v>
      </c>
      <c r="BO267">
        <v>6</v>
      </c>
      <c r="BP267">
        <v>6</v>
      </c>
      <c r="BQ267">
        <v>4</v>
      </c>
      <c r="BR267">
        <v>22</v>
      </c>
      <c r="BS267">
        <v>0</v>
      </c>
      <c r="BT267">
        <v>4</v>
      </c>
      <c r="BU267">
        <v>0</v>
      </c>
      <c r="BV267">
        <v>31</v>
      </c>
      <c r="BW267">
        <v>2</v>
      </c>
      <c r="BX267">
        <v>13</v>
      </c>
      <c r="BY267">
        <v>15</v>
      </c>
      <c r="BZ267">
        <v>98</v>
      </c>
      <c r="CA267">
        <v>175</v>
      </c>
      <c r="CB267">
        <v>291</v>
      </c>
      <c r="CC267">
        <v>23</v>
      </c>
      <c r="CD267">
        <v>12</v>
      </c>
      <c r="CE267">
        <v>72</v>
      </c>
      <c r="CF267">
        <v>24</v>
      </c>
      <c r="CG267">
        <v>0</v>
      </c>
      <c r="CH267">
        <v>0</v>
      </c>
      <c r="CI267">
        <v>0</v>
      </c>
      <c r="CJ267">
        <v>0</v>
      </c>
      <c r="CK267">
        <v>28</v>
      </c>
      <c r="CL267">
        <v>96</v>
      </c>
      <c r="CM267">
        <v>484</v>
      </c>
      <c r="CN267">
        <v>276</v>
      </c>
      <c r="CO267">
        <v>18</v>
      </c>
      <c r="CP267">
        <v>0</v>
      </c>
      <c r="CQ267">
        <v>0</v>
      </c>
      <c r="CR267">
        <v>0</v>
      </c>
      <c r="CS267">
        <v>32</v>
      </c>
      <c r="CT267">
        <v>0</v>
      </c>
      <c r="CU267">
        <v>756</v>
      </c>
      <c r="CV267">
        <v>273</v>
      </c>
      <c r="CW267">
        <v>196</v>
      </c>
      <c r="CX267">
        <v>20</v>
      </c>
      <c r="CY267">
        <v>36</v>
      </c>
      <c r="CZ267">
        <v>91</v>
      </c>
      <c r="DA267">
        <v>55</v>
      </c>
      <c r="DB267">
        <v>67</v>
      </c>
      <c r="DC267">
        <v>0</v>
      </c>
      <c r="DD267">
        <v>18</v>
      </c>
      <c r="DE267">
        <v>0</v>
      </c>
      <c r="DF267">
        <v>8804</v>
      </c>
      <c r="DG267">
        <v>1.24</v>
      </c>
      <c r="DH267">
        <v>566</v>
      </c>
      <c r="DI267">
        <v>793</v>
      </c>
      <c r="DJ267">
        <v>653</v>
      </c>
      <c r="DK267">
        <v>140</v>
      </c>
      <c r="DL267">
        <v>17</v>
      </c>
      <c r="DM267">
        <f t="shared" si="44"/>
        <v>0</v>
      </c>
      <c r="DN267">
        <f t="shared" si="45"/>
        <v>0</v>
      </c>
      <c r="DO267">
        <f t="shared" si="46"/>
        <v>0</v>
      </c>
      <c r="DP267">
        <f t="shared" si="47"/>
        <v>0</v>
      </c>
      <c r="DQ267">
        <f t="shared" si="48"/>
        <v>1</v>
      </c>
      <c r="DR267">
        <f t="shared" si="49"/>
        <v>0</v>
      </c>
      <c r="DS267">
        <f t="shared" si="50"/>
        <v>0</v>
      </c>
      <c r="DT267">
        <f t="shared" si="51"/>
        <v>0</v>
      </c>
      <c r="DU267">
        <f t="shared" si="52"/>
        <v>0</v>
      </c>
      <c r="DV267">
        <f t="shared" si="53"/>
        <v>0</v>
      </c>
      <c r="DW267">
        <f t="shared" si="54"/>
        <v>0</v>
      </c>
    </row>
    <row r="268" spans="1:127" x14ac:dyDescent="0.25">
      <c r="A268">
        <v>20147037659</v>
      </c>
      <c r="B268">
        <v>7194</v>
      </c>
      <c r="C268" t="s">
        <v>127</v>
      </c>
      <c r="D268">
        <v>14.1199999999999</v>
      </c>
      <c r="E268">
        <v>20140614</v>
      </c>
      <c r="F268" t="s">
        <v>128</v>
      </c>
      <c r="G268" t="s">
        <v>807</v>
      </c>
      <c r="H268">
        <v>0.01</v>
      </c>
      <c r="I268" t="s">
        <v>102</v>
      </c>
      <c r="J268">
        <v>20</v>
      </c>
      <c r="K268" t="s">
        <v>41</v>
      </c>
      <c r="L268" t="s">
        <v>42</v>
      </c>
      <c r="M268" t="s">
        <v>11</v>
      </c>
      <c r="N268" t="s">
        <v>43</v>
      </c>
      <c r="O268" t="s">
        <v>44</v>
      </c>
      <c r="P268" t="s">
        <v>45</v>
      </c>
      <c r="Q268" t="s">
        <v>153</v>
      </c>
      <c r="R268" t="s">
        <v>47</v>
      </c>
      <c r="S268" t="s">
        <v>98</v>
      </c>
      <c r="T268" t="s">
        <v>1203</v>
      </c>
      <c r="U268" t="s">
        <v>59</v>
      </c>
      <c r="V268" t="s">
        <v>77</v>
      </c>
      <c r="W268" t="s">
        <v>76</v>
      </c>
      <c r="X268">
        <v>24</v>
      </c>
      <c r="Y268" t="s">
        <v>60</v>
      </c>
      <c r="Z268" t="s">
        <v>74</v>
      </c>
      <c r="AA268" t="s">
        <v>54</v>
      </c>
      <c r="AB268" t="s">
        <v>11</v>
      </c>
      <c r="AC268" t="s">
        <v>86</v>
      </c>
      <c r="AD268" t="s">
        <v>232</v>
      </c>
      <c r="AE268" t="s">
        <v>47</v>
      </c>
      <c r="AF268" t="s">
        <v>47</v>
      </c>
      <c r="AG268" t="s">
        <v>110</v>
      </c>
      <c r="AH268" t="s">
        <v>11</v>
      </c>
      <c r="AI268" t="s">
        <v>11</v>
      </c>
      <c r="AJ268" t="s">
        <v>47</v>
      </c>
      <c r="AK268" t="s">
        <v>47</v>
      </c>
      <c r="AL268">
        <v>0</v>
      </c>
      <c r="AM268" t="s">
        <v>11</v>
      </c>
      <c r="AN268" t="s">
        <v>61</v>
      </c>
      <c r="AO268" t="s">
        <v>62</v>
      </c>
      <c r="AP268" t="s">
        <v>1204</v>
      </c>
      <c r="AQ268" t="s">
        <v>63</v>
      </c>
      <c r="AR268">
        <v>0</v>
      </c>
      <c r="AS268">
        <v>0</v>
      </c>
      <c r="AT268">
        <v>1</v>
      </c>
      <c r="AU268">
        <v>0</v>
      </c>
      <c r="AV268" t="s">
        <v>126</v>
      </c>
      <c r="AW268">
        <v>12</v>
      </c>
      <c r="AX268" t="s">
        <v>64</v>
      </c>
      <c r="AY268">
        <v>1</v>
      </c>
      <c r="AZ268" t="s">
        <v>90</v>
      </c>
      <c r="BA268">
        <v>41.474449</v>
      </c>
      <c r="BB268">
        <v>-81.730708000000007</v>
      </c>
      <c r="BC268">
        <v>2014</v>
      </c>
      <c r="BD268">
        <v>6</v>
      </c>
      <c r="BE268">
        <v>4815</v>
      </c>
      <c r="BF268">
        <v>53</v>
      </c>
      <c r="BG268">
        <v>390351019012</v>
      </c>
      <c r="BH268">
        <v>303</v>
      </c>
      <c r="BI268">
        <v>331774</v>
      </c>
      <c r="BJ268">
        <v>890</v>
      </c>
      <c r="BK268">
        <v>400</v>
      </c>
      <c r="BL268">
        <v>490</v>
      </c>
      <c r="BM268">
        <v>24.1</v>
      </c>
      <c r="BN268">
        <v>68</v>
      </c>
      <c r="BO268">
        <v>28</v>
      </c>
      <c r="BP268">
        <v>51</v>
      </c>
      <c r="BQ268">
        <v>56</v>
      </c>
      <c r="BR268">
        <v>86</v>
      </c>
      <c r="BS268">
        <v>20</v>
      </c>
      <c r="BT268">
        <v>65</v>
      </c>
      <c r="BU268">
        <v>89</v>
      </c>
      <c r="BV268">
        <v>12</v>
      </c>
      <c r="BW268">
        <v>48</v>
      </c>
      <c r="BX268">
        <v>32</v>
      </c>
      <c r="BY268">
        <v>38</v>
      </c>
      <c r="BZ268">
        <v>144</v>
      </c>
      <c r="CA268">
        <v>50</v>
      </c>
      <c r="CB268">
        <v>22</v>
      </c>
      <c r="CC268">
        <v>26</v>
      </c>
      <c r="CD268">
        <v>0</v>
      </c>
      <c r="CE268">
        <v>0</v>
      </c>
      <c r="CF268">
        <v>8</v>
      </c>
      <c r="CG268">
        <v>12</v>
      </c>
      <c r="CH268">
        <v>11</v>
      </c>
      <c r="CI268">
        <v>24</v>
      </c>
      <c r="CJ268">
        <v>0</v>
      </c>
      <c r="CK268">
        <v>203</v>
      </c>
      <c r="CL268">
        <v>55</v>
      </c>
      <c r="CM268">
        <v>320</v>
      </c>
      <c r="CN268">
        <v>502</v>
      </c>
      <c r="CO268">
        <v>0</v>
      </c>
      <c r="CP268">
        <v>0</v>
      </c>
      <c r="CQ268">
        <v>0</v>
      </c>
      <c r="CR268">
        <v>68</v>
      </c>
      <c r="CS268">
        <v>0</v>
      </c>
      <c r="CT268">
        <v>250</v>
      </c>
      <c r="CU268">
        <v>427</v>
      </c>
      <c r="CV268">
        <v>124</v>
      </c>
      <c r="CW268">
        <v>161</v>
      </c>
      <c r="CX268">
        <v>50</v>
      </c>
      <c r="CY268">
        <v>49</v>
      </c>
      <c r="CZ268">
        <v>35</v>
      </c>
      <c r="DA268">
        <v>8</v>
      </c>
      <c r="DB268">
        <v>0</v>
      </c>
      <c r="DC268">
        <v>0</v>
      </c>
      <c r="DD268">
        <v>0</v>
      </c>
      <c r="DE268">
        <v>0</v>
      </c>
      <c r="DF268">
        <v>15294</v>
      </c>
      <c r="DG268">
        <v>2.82</v>
      </c>
      <c r="DH268">
        <v>117</v>
      </c>
      <c r="DI268">
        <v>390</v>
      </c>
      <c r="DJ268">
        <v>316</v>
      </c>
      <c r="DK268">
        <v>74</v>
      </c>
      <c r="DL268">
        <v>101</v>
      </c>
      <c r="DM268">
        <f t="shared" si="44"/>
        <v>0</v>
      </c>
      <c r="DN268">
        <f t="shared" si="45"/>
        <v>0</v>
      </c>
      <c r="DO268">
        <f t="shared" si="46"/>
        <v>0</v>
      </c>
      <c r="DP268">
        <f t="shared" si="47"/>
        <v>1</v>
      </c>
      <c r="DQ268">
        <f t="shared" si="48"/>
        <v>0</v>
      </c>
      <c r="DR268">
        <f t="shared" si="49"/>
        <v>0</v>
      </c>
      <c r="DS268">
        <f t="shared" si="50"/>
        <v>0</v>
      </c>
      <c r="DT268">
        <f t="shared" si="51"/>
        <v>0</v>
      </c>
      <c r="DU268">
        <f t="shared" si="52"/>
        <v>0</v>
      </c>
      <c r="DV268">
        <f t="shared" si="53"/>
        <v>0</v>
      </c>
      <c r="DW268">
        <f t="shared" si="54"/>
        <v>0</v>
      </c>
    </row>
    <row r="269" spans="1:127" x14ac:dyDescent="0.25">
      <c r="A269">
        <v>20154009668</v>
      </c>
      <c r="B269">
        <v>3209</v>
      </c>
      <c r="C269" t="s">
        <v>164</v>
      </c>
      <c r="D269">
        <v>1.73</v>
      </c>
      <c r="E269">
        <v>20150225</v>
      </c>
      <c r="F269" t="s">
        <v>152</v>
      </c>
      <c r="G269" t="s">
        <v>685</v>
      </c>
      <c r="H269">
        <v>0</v>
      </c>
      <c r="I269" t="s">
        <v>82</v>
      </c>
      <c r="J269">
        <v>16</v>
      </c>
      <c r="K269" t="s">
        <v>41</v>
      </c>
      <c r="L269" t="s">
        <v>42</v>
      </c>
      <c r="M269" t="s">
        <v>11</v>
      </c>
      <c r="N269" t="s">
        <v>43</v>
      </c>
      <c r="O269" t="s">
        <v>71</v>
      </c>
      <c r="P269" t="s">
        <v>45</v>
      </c>
      <c r="Q269" t="s">
        <v>72</v>
      </c>
      <c r="R269" t="s">
        <v>95</v>
      </c>
      <c r="S269" t="s">
        <v>48</v>
      </c>
      <c r="T269" t="s">
        <v>1205</v>
      </c>
      <c r="U269" t="s">
        <v>89</v>
      </c>
      <c r="V269" t="s">
        <v>50</v>
      </c>
      <c r="W269" t="s">
        <v>47</v>
      </c>
      <c r="X269">
        <v>47</v>
      </c>
      <c r="Y269" t="s">
        <v>52</v>
      </c>
      <c r="Z269" t="s">
        <v>85</v>
      </c>
      <c r="AA269" t="s">
        <v>54</v>
      </c>
      <c r="AB269" t="s">
        <v>11</v>
      </c>
      <c r="AC269" t="s">
        <v>86</v>
      </c>
      <c r="AD269" t="s">
        <v>56</v>
      </c>
      <c r="AE269" t="s">
        <v>57</v>
      </c>
      <c r="AF269" t="s">
        <v>122</v>
      </c>
      <c r="AG269" t="s">
        <v>59</v>
      </c>
      <c r="AH269">
        <v>59</v>
      </c>
      <c r="AI269" t="s">
        <v>52</v>
      </c>
      <c r="AJ269" t="s">
        <v>50</v>
      </c>
      <c r="AK269" t="s">
        <v>51</v>
      </c>
      <c r="AL269" t="s">
        <v>54</v>
      </c>
      <c r="AM269" t="s">
        <v>11</v>
      </c>
      <c r="AN269" t="s">
        <v>61</v>
      </c>
      <c r="AO269" t="s">
        <v>62</v>
      </c>
      <c r="AP269" t="s">
        <v>1206</v>
      </c>
      <c r="AQ269" t="s">
        <v>63</v>
      </c>
      <c r="AR269">
        <v>0</v>
      </c>
      <c r="AS269">
        <v>0</v>
      </c>
      <c r="AT269">
        <v>0</v>
      </c>
      <c r="AU269">
        <v>1</v>
      </c>
      <c r="AV269" t="s">
        <v>11</v>
      </c>
      <c r="AW269">
        <v>12</v>
      </c>
      <c r="AX269" t="s">
        <v>64</v>
      </c>
      <c r="AY269">
        <v>1</v>
      </c>
      <c r="AZ269" t="s">
        <v>1</v>
      </c>
      <c r="BA269">
        <v>41.484095000000003</v>
      </c>
      <c r="BB269">
        <v>-81.730337000000006</v>
      </c>
      <c r="BC269">
        <v>2015</v>
      </c>
      <c r="BD269">
        <v>2</v>
      </c>
      <c r="BE269">
        <v>5051</v>
      </c>
      <c r="BF269">
        <v>61</v>
      </c>
      <c r="BG269">
        <v>390351012001</v>
      </c>
      <c r="BH269">
        <v>1592</v>
      </c>
      <c r="BI269">
        <v>949879</v>
      </c>
      <c r="BJ269">
        <v>1304</v>
      </c>
      <c r="BK269">
        <v>639</v>
      </c>
      <c r="BL269">
        <v>665</v>
      </c>
      <c r="BM269">
        <v>32.1</v>
      </c>
      <c r="BN269">
        <v>174</v>
      </c>
      <c r="BO269">
        <v>64</v>
      </c>
      <c r="BP269">
        <v>62</v>
      </c>
      <c r="BQ269">
        <v>49</v>
      </c>
      <c r="BR269">
        <v>0</v>
      </c>
      <c r="BS269">
        <v>3</v>
      </c>
      <c r="BT269">
        <v>15</v>
      </c>
      <c r="BU269">
        <v>22</v>
      </c>
      <c r="BV269">
        <v>91</v>
      </c>
      <c r="BW269">
        <v>342</v>
      </c>
      <c r="BX269">
        <v>26</v>
      </c>
      <c r="BY269">
        <v>61</v>
      </c>
      <c r="BZ269">
        <v>51</v>
      </c>
      <c r="CA269">
        <v>93</v>
      </c>
      <c r="CB269">
        <v>48</v>
      </c>
      <c r="CC269">
        <v>47</v>
      </c>
      <c r="CD269">
        <v>53</v>
      </c>
      <c r="CE269">
        <v>8</v>
      </c>
      <c r="CF269">
        <v>15</v>
      </c>
      <c r="CG269">
        <v>24</v>
      </c>
      <c r="CH269">
        <v>44</v>
      </c>
      <c r="CI269">
        <v>6</v>
      </c>
      <c r="CJ269">
        <v>6</v>
      </c>
      <c r="CK269">
        <v>349</v>
      </c>
      <c r="CL269">
        <v>103</v>
      </c>
      <c r="CM269">
        <v>193</v>
      </c>
      <c r="CN269">
        <v>1028</v>
      </c>
      <c r="CO269">
        <v>0</v>
      </c>
      <c r="CP269">
        <v>0</v>
      </c>
      <c r="CQ269">
        <v>0</v>
      </c>
      <c r="CR269">
        <v>52</v>
      </c>
      <c r="CS269">
        <v>31</v>
      </c>
      <c r="CT269">
        <v>249</v>
      </c>
      <c r="CU269">
        <v>915</v>
      </c>
      <c r="CV269">
        <v>156</v>
      </c>
      <c r="CW269">
        <v>201</v>
      </c>
      <c r="CX269">
        <v>69</v>
      </c>
      <c r="CY269">
        <v>57</v>
      </c>
      <c r="CZ269">
        <v>120</v>
      </c>
      <c r="DA269">
        <v>48</v>
      </c>
      <c r="DB269">
        <v>133</v>
      </c>
      <c r="DC269">
        <v>96</v>
      </c>
      <c r="DD269">
        <v>18</v>
      </c>
      <c r="DE269">
        <v>17</v>
      </c>
      <c r="DF269">
        <v>21276</v>
      </c>
      <c r="DG269">
        <v>1.93</v>
      </c>
      <c r="DH269">
        <v>241</v>
      </c>
      <c r="DI269">
        <v>828</v>
      </c>
      <c r="DJ269">
        <v>676</v>
      </c>
      <c r="DK269">
        <v>152</v>
      </c>
      <c r="DL269">
        <v>213</v>
      </c>
      <c r="DM269">
        <f t="shared" si="44"/>
        <v>0</v>
      </c>
      <c r="DN269">
        <f t="shared" si="45"/>
        <v>0</v>
      </c>
      <c r="DO269">
        <f t="shared" si="46"/>
        <v>0</v>
      </c>
      <c r="DP269">
        <f t="shared" si="47"/>
        <v>0</v>
      </c>
      <c r="DQ269">
        <f t="shared" si="48"/>
        <v>1</v>
      </c>
      <c r="DR269">
        <f t="shared" si="49"/>
        <v>0</v>
      </c>
      <c r="DS269">
        <f t="shared" si="50"/>
        <v>0</v>
      </c>
      <c r="DT269">
        <f t="shared" si="51"/>
        <v>0</v>
      </c>
      <c r="DU269">
        <f t="shared" si="52"/>
        <v>0</v>
      </c>
      <c r="DV269">
        <f t="shared" si="53"/>
        <v>0</v>
      </c>
      <c r="DW269">
        <f t="shared" si="54"/>
        <v>0</v>
      </c>
    </row>
    <row r="270" spans="1:127" x14ac:dyDescent="0.25">
      <c r="A270">
        <v>20154009978</v>
      </c>
      <c r="B270">
        <v>3189</v>
      </c>
      <c r="C270" t="s">
        <v>99</v>
      </c>
      <c r="D270">
        <v>16.84</v>
      </c>
      <c r="E270">
        <v>20150226</v>
      </c>
      <c r="F270" t="s">
        <v>100</v>
      </c>
      <c r="G270">
        <v>1948</v>
      </c>
      <c r="H270">
        <v>0</v>
      </c>
      <c r="I270" t="s">
        <v>67</v>
      </c>
      <c r="J270">
        <v>18</v>
      </c>
      <c r="K270" t="s">
        <v>68</v>
      </c>
      <c r="L270" t="s">
        <v>42</v>
      </c>
      <c r="M270" t="s">
        <v>11</v>
      </c>
      <c r="N270" t="s">
        <v>43</v>
      </c>
      <c r="O270" t="s">
        <v>71</v>
      </c>
      <c r="P270" t="s">
        <v>104</v>
      </c>
      <c r="Q270" t="s">
        <v>72</v>
      </c>
      <c r="R270" t="s">
        <v>47</v>
      </c>
      <c r="S270" t="s">
        <v>47</v>
      </c>
      <c r="T270" t="s">
        <v>1207</v>
      </c>
      <c r="U270" t="s">
        <v>110</v>
      </c>
      <c r="V270" t="s">
        <v>47</v>
      </c>
      <c r="W270" t="s">
        <v>47</v>
      </c>
      <c r="X270" t="s">
        <v>11</v>
      </c>
      <c r="Y270" t="s">
        <v>11</v>
      </c>
      <c r="Z270" t="s">
        <v>74</v>
      </c>
      <c r="AA270">
        <v>0</v>
      </c>
      <c r="AB270" t="s">
        <v>11</v>
      </c>
      <c r="AC270" t="s">
        <v>75</v>
      </c>
      <c r="AD270" t="s">
        <v>56</v>
      </c>
      <c r="AE270" t="s">
        <v>57</v>
      </c>
      <c r="AF270" t="s">
        <v>185</v>
      </c>
      <c r="AG270" t="s">
        <v>59</v>
      </c>
      <c r="AH270">
        <v>35</v>
      </c>
      <c r="AI270" t="s">
        <v>60</v>
      </c>
      <c r="AJ270" t="s">
        <v>47</v>
      </c>
      <c r="AK270" t="s">
        <v>47</v>
      </c>
      <c r="AL270" t="s">
        <v>54</v>
      </c>
      <c r="AM270" t="s">
        <v>11</v>
      </c>
      <c r="AN270" t="s">
        <v>61</v>
      </c>
      <c r="AO270" t="s">
        <v>62</v>
      </c>
      <c r="AP270" t="s">
        <v>1208</v>
      </c>
      <c r="AQ270" t="s">
        <v>63</v>
      </c>
      <c r="AR270">
        <v>0</v>
      </c>
      <c r="AS270">
        <v>0</v>
      </c>
      <c r="AT270">
        <v>1</v>
      </c>
      <c r="AU270">
        <v>0</v>
      </c>
      <c r="AV270" t="s">
        <v>11</v>
      </c>
      <c r="AW270">
        <v>12</v>
      </c>
      <c r="AX270" t="s">
        <v>64</v>
      </c>
      <c r="AY270">
        <v>1</v>
      </c>
      <c r="AZ270" t="s">
        <v>1</v>
      </c>
      <c r="BA270">
        <v>41.476972000000004</v>
      </c>
      <c r="BB270">
        <v>-81.699019000000007</v>
      </c>
      <c r="BC270">
        <v>2015</v>
      </c>
      <c r="BD270">
        <v>2</v>
      </c>
      <c r="BE270">
        <v>5071</v>
      </c>
      <c r="BF270">
        <v>110</v>
      </c>
      <c r="BG270">
        <v>390351039001</v>
      </c>
      <c r="BH270">
        <v>1786</v>
      </c>
      <c r="BI270">
        <v>463360</v>
      </c>
      <c r="BJ270">
        <v>949</v>
      </c>
      <c r="BK270">
        <v>471</v>
      </c>
      <c r="BL270">
        <v>478</v>
      </c>
      <c r="BM270">
        <v>37.6</v>
      </c>
      <c r="BN270">
        <v>36</v>
      </c>
      <c r="BO270">
        <v>67</v>
      </c>
      <c r="BP270">
        <v>89</v>
      </c>
      <c r="BQ270">
        <v>40</v>
      </c>
      <c r="BR270">
        <v>36</v>
      </c>
      <c r="BS270">
        <v>23</v>
      </c>
      <c r="BT270">
        <v>5</v>
      </c>
      <c r="BU270">
        <v>40</v>
      </c>
      <c r="BV270">
        <v>46</v>
      </c>
      <c r="BW270">
        <v>48</v>
      </c>
      <c r="BX270">
        <v>67</v>
      </c>
      <c r="BY270">
        <v>54</v>
      </c>
      <c r="BZ270">
        <v>80</v>
      </c>
      <c r="CA270">
        <v>88</v>
      </c>
      <c r="CB270">
        <v>51</v>
      </c>
      <c r="CC270">
        <v>0</v>
      </c>
      <c r="CD270">
        <v>38</v>
      </c>
      <c r="CE270">
        <v>38</v>
      </c>
      <c r="CF270">
        <v>60</v>
      </c>
      <c r="CG270">
        <v>32</v>
      </c>
      <c r="CH270">
        <v>7</v>
      </c>
      <c r="CI270">
        <v>0</v>
      </c>
      <c r="CJ270">
        <v>4</v>
      </c>
      <c r="CK270">
        <v>232</v>
      </c>
      <c r="CL270">
        <v>141</v>
      </c>
      <c r="CM270">
        <v>347</v>
      </c>
      <c r="CN270">
        <v>421</v>
      </c>
      <c r="CO270">
        <v>0</v>
      </c>
      <c r="CP270">
        <v>0</v>
      </c>
      <c r="CQ270">
        <v>0</v>
      </c>
      <c r="CR270">
        <v>171</v>
      </c>
      <c r="CS270">
        <v>10</v>
      </c>
      <c r="CT270">
        <v>432</v>
      </c>
      <c r="CU270">
        <v>613</v>
      </c>
      <c r="CV270">
        <v>245</v>
      </c>
      <c r="CW270">
        <v>113</v>
      </c>
      <c r="CX270">
        <v>33</v>
      </c>
      <c r="CY270">
        <v>36</v>
      </c>
      <c r="CZ270">
        <v>113</v>
      </c>
      <c r="DA270">
        <v>24</v>
      </c>
      <c r="DB270">
        <v>35</v>
      </c>
      <c r="DC270">
        <v>14</v>
      </c>
      <c r="DD270">
        <v>0</v>
      </c>
      <c r="DE270">
        <v>0</v>
      </c>
      <c r="DF270">
        <v>14904</v>
      </c>
      <c r="DG270">
        <v>2.4900000000000002</v>
      </c>
      <c r="DH270">
        <v>148</v>
      </c>
      <c r="DI270">
        <v>440</v>
      </c>
      <c r="DJ270">
        <v>381</v>
      </c>
      <c r="DK270">
        <v>59</v>
      </c>
      <c r="DL270">
        <v>131</v>
      </c>
      <c r="DM270">
        <f t="shared" si="44"/>
        <v>0</v>
      </c>
      <c r="DN270">
        <f t="shared" si="45"/>
        <v>0</v>
      </c>
      <c r="DO270">
        <f t="shared" si="46"/>
        <v>0</v>
      </c>
      <c r="DP270">
        <f t="shared" si="47"/>
        <v>0</v>
      </c>
      <c r="DQ270">
        <f t="shared" si="48"/>
        <v>1</v>
      </c>
      <c r="DR270">
        <f t="shared" si="49"/>
        <v>0</v>
      </c>
      <c r="DS270">
        <f t="shared" si="50"/>
        <v>0</v>
      </c>
      <c r="DT270">
        <f t="shared" si="51"/>
        <v>0</v>
      </c>
      <c r="DU270">
        <f t="shared" si="52"/>
        <v>0</v>
      </c>
      <c r="DV270">
        <f t="shared" si="53"/>
        <v>0</v>
      </c>
      <c r="DW270">
        <f t="shared" si="54"/>
        <v>0</v>
      </c>
    </row>
    <row r="271" spans="1:127" x14ac:dyDescent="0.25">
      <c r="A271">
        <v>20154010479</v>
      </c>
      <c r="B271">
        <v>4886</v>
      </c>
      <c r="C271" t="s">
        <v>113</v>
      </c>
      <c r="D271">
        <v>0.14000000000000001</v>
      </c>
      <c r="E271">
        <v>20150402</v>
      </c>
      <c r="F271" t="s">
        <v>114</v>
      </c>
      <c r="G271" t="s">
        <v>109</v>
      </c>
      <c r="H271">
        <v>0</v>
      </c>
      <c r="I271" t="s">
        <v>67</v>
      </c>
      <c r="J271">
        <v>16</v>
      </c>
      <c r="K271" t="s">
        <v>41</v>
      </c>
      <c r="L271" t="s">
        <v>42</v>
      </c>
      <c r="M271" t="s">
        <v>11</v>
      </c>
      <c r="N271" t="s">
        <v>43</v>
      </c>
      <c r="O271" t="s">
        <v>121</v>
      </c>
      <c r="P271" t="s">
        <v>104</v>
      </c>
      <c r="Q271" t="s">
        <v>72</v>
      </c>
      <c r="R271" t="s">
        <v>47</v>
      </c>
      <c r="S271" t="s">
        <v>47</v>
      </c>
      <c r="T271" t="s">
        <v>1209</v>
      </c>
      <c r="U271" t="s">
        <v>110</v>
      </c>
      <c r="V271" t="s">
        <v>47</v>
      </c>
      <c r="W271" t="s">
        <v>47</v>
      </c>
      <c r="X271" t="s">
        <v>11</v>
      </c>
      <c r="Y271" t="s">
        <v>11</v>
      </c>
      <c r="Z271" t="s">
        <v>85</v>
      </c>
      <c r="AA271">
        <v>0</v>
      </c>
      <c r="AB271" t="s">
        <v>11</v>
      </c>
      <c r="AC271" t="s">
        <v>86</v>
      </c>
      <c r="AD271" t="s">
        <v>56</v>
      </c>
      <c r="AE271" t="s">
        <v>54</v>
      </c>
      <c r="AF271" t="s">
        <v>98</v>
      </c>
      <c r="AG271" t="s">
        <v>59</v>
      </c>
      <c r="AH271">
        <v>22</v>
      </c>
      <c r="AI271" t="s">
        <v>60</v>
      </c>
      <c r="AJ271" t="s">
        <v>77</v>
      </c>
      <c r="AK271" t="s">
        <v>76</v>
      </c>
      <c r="AL271" t="s">
        <v>54</v>
      </c>
      <c r="AM271" t="s">
        <v>11</v>
      </c>
      <c r="AN271" t="s">
        <v>61</v>
      </c>
      <c r="AO271" t="s">
        <v>62</v>
      </c>
      <c r="AP271" t="s">
        <v>1210</v>
      </c>
      <c r="AQ271" t="s">
        <v>63</v>
      </c>
      <c r="AR271">
        <v>0</v>
      </c>
      <c r="AS271">
        <v>0</v>
      </c>
      <c r="AT271">
        <v>0</v>
      </c>
      <c r="AU271">
        <v>1</v>
      </c>
      <c r="AV271" t="s">
        <v>11</v>
      </c>
      <c r="AW271">
        <v>12</v>
      </c>
      <c r="AX271" t="s">
        <v>64</v>
      </c>
      <c r="AY271">
        <v>1</v>
      </c>
      <c r="AZ271" t="s">
        <v>1</v>
      </c>
      <c r="BA271">
        <v>41.497914000000002</v>
      </c>
      <c r="BB271">
        <v>-81.692120000000003</v>
      </c>
      <c r="BC271">
        <v>2015</v>
      </c>
      <c r="BD271">
        <v>4</v>
      </c>
      <c r="BE271">
        <v>5101</v>
      </c>
      <c r="BF271">
        <v>162</v>
      </c>
      <c r="BG271">
        <v>390351077011</v>
      </c>
      <c r="BH271">
        <v>2142</v>
      </c>
      <c r="BI271">
        <v>1770609</v>
      </c>
      <c r="BJ271">
        <v>1377</v>
      </c>
      <c r="BK271">
        <v>688</v>
      </c>
      <c r="BL271">
        <v>689</v>
      </c>
      <c r="BM271">
        <v>31.1999999999999</v>
      </c>
      <c r="BN271">
        <v>19</v>
      </c>
      <c r="BO271">
        <v>0</v>
      </c>
      <c r="BP271">
        <v>0</v>
      </c>
      <c r="BQ271">
        <v>0</v>
      </c>
      <c r="BR271">
        <v>35</v>
      </c>
      <c r="BS271">
        <v>50</v>
      </c>
      <c r="BT271">
        <v>14</v>
      </c>
      <c r="BU271">
        <v>173</v>
      </c>
      <c r="BV271">
        <v>326</v>
      </c>
      <c r="BW271">
        <v>228</v>
      </c>
      <c r="BX271">
        <v>82</v>
      </c>
      <c r="BY271">
        <v>93</v>
      </c>
      <c r="BZ271">
        <v>60</v>
      </c>
      <c r="CA271">
        <v>93</v>
      </c>
      <c r="CB271">
        <v>168</v>
      </c>
      <c r="CC271">
        <v>7</v>
      </c>
      <c r="CD271">
        <v>19</v>
      </c>
      <c r="CE271">
        <v>10</v>
      </c>
      <c r="CF271">
        <v>0</v>
      </c>
      <c r="CG271">
        <v>0</v>
      </c>
      <c r="CH271">
        <v>0</v>
      </c>
      <c r="CI271">
        <v>0</v>
      </c>
      <c r="CJ271">
        <v>0</v>
      </c>
      <c r="CK271">
        <v>19</v>
      </c>
      <c r="CL271">
        <v>10</v>
      </c>
      <c r="CM271">
        <v>358</v>
      </c>
      <c r="CN271">
        <v>871</v>
      </c>
      <c r="CO271">
        <v>30</v>
      </c>
      <c r="CP271">
        <v>62</v>
      </c>
      <c r="CQ271">
        <v>0</v>
      </c>
      <c r="CR271">
        <v>19</v>
      </c>
      <c r="CS271">
        <v>37</v>
      </c>
      <c r="CT271">
        <v>22</v>
      </c>
      <c r="CU271">
        <v>1086</v>
      </c>
      <c r="CV271">
        <v>130</v>
      </c>
      <c r="CW271">
        <v>154</v>
      </c>
      <c r="CX271">
        <v>40</v>
      </c>
      <c r="CY271">
        <v>40</v>
      </c>
      <c r="CZ271">
        <v>101</v>
      </c>
      <c r="DA271">
        <v>0</v>
      </c>
      <c r="DB271">
        <v>310</v>
      </c>
      <c r="DC271">
        <v>152</v>
      </c>
      <c r="DD271">
        <v>140</v>
      </c>
      <c r="DE271">
        <v>19</v>
      </c>
      <c r="DF271">
        <v>36786</v>
      </c>
      <c r="DG271">
        <v>1.54</v>
      </c>
      <c r="DH271">
        <v>353</v>
      </c>
      <c r="DI271">
        <v>990</v>
      </c>
      <c r="DJ271">
        <v>896</v>
      </c>
      <c r="DK271">
        <v>94</v>
      </c>
      <c r="DL271">
        <v>55</v>
      </c>
      <c r="DM271">
        <f t="shared" si="44"/>
        <v>0</v>
      </c>
      <c r="DN271">
        <f t="shared" si="45"/>
        <v>0</v>
      </c>
      <c r="DO271">
        <f t="shared" si="46"/>
        <v>0</v>
      </c>
      <c r="DP271">
        <f t="shared" si="47"/>
        <v>0</v>
      </c>
      <c r="DQ271">
        <f t="shared" si="48"/>
        <v>1</v>
      </c>
      <c r="DR271">
        <f t="shared" si="49"/>
        <v>0</v>
      </c>
      <c r="DS271">
        <f t="shared" si="50"/>
        <v>0</v>
      </c>
      <c r="DT271">
        <f t="shared" si="51"/>
        <v>0</v>
      </c>
      <c r="DU271">
        <f t="shared" si="52"/>
        <v>0</v>
      </c>
      <c r="DV271">
        <f t="shared" si="53"/>
        <v>0</v>
      </c>
      <c r="DW271">
        <f t="shared" si="54"/>
        <v>0</v>
      </c>
    </row>
    <row r="272" spans="1:127" x14ac:dyDescent="0.25">
      <c r="A272">
        <v>20147042799</v>
      </c>
      <c r="B272">
        <v>8778</v>
      </c>
      <c r="C272" t="s">
        <v>159</v>
      </c>
      <c r="D272">
        <v>13.4499999999999</v>
      </c>
      <c r="E272">
        <v>20140723</v>
      </c>
      <c r="F272" t="s">
        <v>160</v>
      </c>
      <c r="G272">
        <v>44</v>
      </c>
      <c r="H272">
        <v>0</v>
      </c>
      <c r="I272" t="s">
        <v>82</v>
      </c>
      <c r="J272">
        <v>14</v>
      </c>
      <c r="K272" t="s">
        <v>41</v>
      </c>
      <c r="L272" t="s">
        <v>42</v>
      </c>
      <c r="M272" t="s">
        <v>11</v>
      </c>
      <c r="N272" t="s">
        <v>70</v>
      </c>
      <c r="O272" t="s">
        <v>44</v>
      </c>
      <c r="P272" t="s">
        <v>45</v>
      </c>
      <c r="Q272" t="s">
        <v>46</v>
      </c>
      <c r="R272" t="s">
        <v>227</v>
      </c>
      <c r="S272" t="s">
        <v>84</v>
      </c>
      <c r="T272" t="s">
        <v>1211</v>
      </c>
      <c r="U272" t="s">
        <v>59</v>
      </c>
      <c r="V272" t="s">
        <v>47</v>
      </c>
      <c r="W272" t="s">
        <v>47</v>
      </c>
      <c r="X272">
        <v>0</v>
      </c>
      <c r="Y272" t="s">
        <v>11</v>
      </c>
      <c r="Z272" t="s">
        <v>74</v>
      </c>
      <c r="AA272">
        <v>0</v>
      </c>
      <c r="AB272" t="s">
        <v>11</v>
      </c>
      <c r="AC272" t="s">
        <v>75</v>
      </c>
      <c r="AD272" t="s">
        <v>97</v>
      </c>
      <c r="AE272" t="s">
        <v>54</v>
      </c>
      <c r="AF272" t="s">
        <v>48</v>
      </c>
      <c r="AG272" t="s">
        <v>129</v>
      </c>
      <c r="AH272">
        <v>34</v>
      </c>
      <c r="AI272" t="s">
        <v>52</v>
      </c>
      <c r="AJ272" t="s">
        <v>76</v>
      </c>
      <c r="AK272" t="s">
        <v>77</v>
      </c>
      <c r="AL272" t="s">
        <v>54</v>
      </c>
      <c r="AM272" t="s">
        <v>11</v>
      </c>
      <c r="AN272" t="s">
        <v>61</v>
      </c>
      <c r="AO272" t="s">
        <v>62</v>
      </c>
      <c r="AP272" t="s">
        <v>1212</v>
      </c>
      <c r="AQ272" t="s">
        <v>63</v>
      </c>
      <c r="AR272">
        <v>0</v>
      </c>
      <c r="AS272">
        <v>0</v>
      </c>
      <c r="AT272">
        <v>0</v>
      </c>
      <c r="AU272">
        <v>0</v>
      </c>
      <c r="AV272" t="s">
        <v>11</v>
      </c>
      <c r="AW272">
        <v>12</v>
      </c>
      <c r="AX272" t="s">
        <v>64</v>
      </c>
      <c r="AY272">
        <v>1</v>
      </c>
      <c r="AZ272" t="s">
        <v>90</v>
      </c>
      <c r="BA272">
        <v>41.475093000000001</v>
      </c>
      <c r="BB272">
        <v>-81.716498000000001</v>
      </c>
      <c r="BC272">
        <v>2014</v>
      </c>
      <c r="BD272">
        <v>7</v>
      </c>
      <c r="BE272">
        <v>5125</v>
      </c>
      <c r="BF272">
        <v>86</v>
      </c>
      <c r="BG272">
        <v>390351027004</v>
      </c>
      <c r="BH272">
        <v>301</v>
      </c>
      <c r="BI272">
        <v>712348</v>
      </c>
      <c r="BJ272">
        <v>923</v>
      </c>
      <c r="BK272">
        <v>324</v>
      </c>
      <c r="BL272">
        <v>599</v>
      </c>
      <c r="BM272">
        <v>35.5</v>
      </c>
      <c r="BN272">
        <v>27</v>
      </c>
      <c r="BO272">
        <v>51</v>
      </c>
      <c r="BP272">
        <v>89</v>
      </c>
      <c r="BQ272">
        <v>59</v>
      </c>
      <c r="BR272">
        <v>61</v>
      </c>
      <c r="BS272">
        <v>0</v>
      </c>
      <c r="BT272">
        <v>0</v>
      </c>
      <c r="BU272">
        <v>53</v>
      </c>
      <c r="BV272">
        <v>38</v>
      </c>
      <c r="BW272">
        <v>69</v>
      </c>
      <c r="BX272">
        <v>63</v>
      </c>
      <c r="BY272">
        <v>132</v>
      </c>
      <c r="BZ272">
        <v>43</v>
      </c>
      <c r="CA272">
        <v>98</v>
      </c>
      <c r="CB272">
        <v>51</v>
      </c>
      <c r="CC272">
        <v>17</v>
      </c>
      <c r="CD272">
        <v>0</v>
      </c>
      <c r="CE272">
        <v>5</v>
      </c>
      <c r="CF272">
        <v>41</v>
      </c>
      <c r="CG272">
        <v>0</v>
      </c>
      <c r="CH272">
        <v>4</v>
      </c>
      <c r="CI272">
        <v>0</v>
      </c>
      <c r="CJ272">
        <v>22</v>
      </c>
      <c r="CK272">
        <v>226</v>
      </c>
      <c r="CL272">
        <v>72</v>
      </c>
      <c r="CM272">
        <v>98</v>
      </c>
      <c r="CN272">
        <v>737</v>
      </c>
      <c r="CO272">
        <v>0</v>
      </c>
      <c r="CP272">
        <v>15</v>
      </c>
      <c r="CQ272">
        <v>0</v>
      </c>
      <c r="CR272">
        <v>17</v>
      </c>
      <c r="CS272">
        <v>56</v>
      </c>
      <c r="CT272">
        <v>47</v>
      </c>
      <c r="CU272">
        <v>583</v>
      </c>
      <c r="CV272">
        <v>300</v>
      </c>
      <c r="CW272">
        <v>162</v>
      </c>
      <c r="CX272">
        <v>20</v>
      </c>
      <c r="CY272">
        <v>43</v>
      </c>
      <c r="CZ272">
        <v>27</v>
      </c>
      <c r="DA272">
        <v>0</v>
      </c>
      <c r="DB272">
        <v>31</v>
      </c>
      <c r="DC272">
        <v>0</v>
      </c>
      <c r="DD272">
        <v>0</v>
      </c>
      <c r="DE272">
        <v>0</v>
      </c>
      <c r="DF272">
        <v>20985</v>
      </c>
      <c r="DG272">
        <v>3.81</v>
      </c>
      <c r="DH272">
        <v>57</v>
      </c>
      <c r="DI272">
        <v>361</v>
      </c>
      <c r="DJ272">
        <v>242</v>
      </c>
      <c r="DK272">
        <v>119</v>
      </c>
      <c r="DL272">
        <v>79</v>
      </c>
      <c r="DM272">
        <f t="shared" si="44"/>
        <v>0</v>
      </c>
      <c r="DN272">
        <f t="shared" si="45"/>
        <v>0</v>
      </c>
      <c r="DO272">
        <f t="shared" si="46"/>
        <v>0</v>
      </c>
      <c r="DP272">
        <f t="shared" si="47"/>
        <v>1</v>
      </c>
      <c r="DQ272">
        <f t="shared" si="48"/>
        <v>0</v>
      </c>
      <c r="DR272">
        <f t="shared" si="49"/>
        <v>0</v>
      </c>
      <c r="DS272">
        <f t="shared" si="50"/>
        <v>0</v>
      </c>
      <c r="DT272">
        <f t="shared" si="51"/>
        <v>0</v>
      </c>
      <c r="DU272">
        <f t="shared" si="52"/>
        <v>0</v>
      </c>
      <c r="DV272">
        <f t="shared" si="53"/>
        <v>0</v>
      </c>
      <c r="DW272">
        <f t="shared" si="54"/>
        <v>0</v>
      </c>
    </row>
    <row r="273" spans="1:127" x14ac:dyDescent="0.25">
      <c r="A273">
        <v>20147048733</v>
      </c>
      <c r="B273">
        <v>9856</v>
      </c>
      <c r="C273" t="s">
        <v>99</v>
      </c>
      <c r="D273">
        <v>17.39</v>
      </c>
      <c r="E273">
        <v>20140820</v>
      </c>
      <c r="F273" t="s">
        <v>100</v>
      </c>
      <c r="G273" t="s">
        <v>690</v>
      </c>
      <c r="H273">
        <v>0</v>
      </c>
      <c r="I273" t="s">
        <v>82</v>
      </c>
      <c r="J273">
        <v>12</v>
      </c>
      <c r="K273" t="s">
        <v>41</v>
      </c>
      <c r="L273" t="s">
        <v>42</v>
      </c>
      <c r="M273" t="s">
        <v>11</v>
      </c>
      <c r="N273" t="s">
        <v>43</v>
      </c>
      <c r="O273" t="s">
        <v>121</v>
      </c>
      <c r="P273" t="s">
        <v>104</v>
      </c>
      <c r="Q273" t="s">
        <v>46</v>
      </c>
      <c r="R273" t="s">
        <v>47</v>
      </c>
      <c r="S273" t="s">
        <v>47</v>
      </c>
      <c r="T273" t="s">
        <v>1213</v>
      </c>
      <c r="U273" t="s">
        <v>110</v>
      </c>
      <c r="V273" t="s">
        <v>47</v>
      </c>
      <c r="W273" t="s">
        <v>47</v>
      </c>
      <c r="X273" t="s">
        <v>11</v>
      </c>
      <c r="Y273" t="s">
        <v>11</v>
      </c>
      <c r="Z273" t="s">
        <v>85</v>
      </c>
      <c r="AA273">
        <v>0</v>
      </c>
      <c r="AB273" t="s">
        <v>11</v>
      </c>
      <c r="AC273" t="s">
        <v>75</v>
      </c>
      <c r="AD273" t="s">
        <v>56</v>
      </c>
      <c r="AE273" t="s">
        <v>54</v>
      </c>
      <c r="AF273" t="s">
        <v>98</v>
      </c>
      <c r="AG273" t="s">
        <v>59</v>
      </c>
      <c r="AH273">
        <v>23</v>
      </c>
      <c r="AI273" t="s">
        <v>52</v>
      </c>
      <c r="AJ273" t="s">
        <v>51</v>
      </c>
      <c r="AK273" t="s">
        <v>50</v>
      </c>
      <c r="AL273" t="s">
        <v>54</v>
      </c>
      <c r="AM273" t="s">
        <v>11</v>
      </c>
      <c r="AN273" t="s">
        <v>61</v>
      </c>
      <c r="AO273" t="s">
        <v>62</v>
      </c>
      <c r="AP273" t="s">
        <v>1214</v>
      </c>
      <c r="AQ273" t="s">
        <v>63</v>
      </c>
      <c r="AR273">
        <v>0</v>
      </c>
      <c r="AS273">
        <v>0</v>
      </c>
      <c r="AT273">
        <v>0</v>
      </c>
      <c r="AU273">
        <v>1</v>
      </c>
      <c r="AV273" t="s">
        <v>11</v>
      </c>
      <c r="AW273">
        <v>12</v>
      </c>
      <c r="AX273" t="s">
        <v>64</v>
      </c>
      <c r="AY273">
        <v>1</v>
      </c>
      <c r="AZ273" t="s">
        <v>90</v>
      </c>
      <c r="BA273">
        <v>41.484181999999898</v>
      </c>
      <c r="BB273">
        <v>-81.703388000000004</v>
      </c>
      <c r="BC273">
        <v>2014</v>
      </c>
      <c r="BD273">
        <v>8</v>
      </c>
      <c r="BE273">
        <v>5182</v>
      </c>
      <c r="BF273">
        <v>99</v>
      </c>
      <c r="BG273">
        <v>390351036024</v>
      </c>
      <c r="BH273">
        <v>1785</v>
      </c>
      <c r="BI273">
        <v>402431</v>
      </c>
      <c r="BJ273">
        <v>810</v>
      </c>
      <c r="BK273">
        <v>516</v>
      </c>
      <c r="BL273">
        <v>294</v>
      </c>
      <c r="BM273">
        <v>55.299999999999898</v>
      </c>
      <c r="BN273">
        <v>12</v>
      </c>
      <c r="BO273">
        <v>6</v>
      </c>
      <c r="BP273">
        <v>6</v>
      </c>
      <c r="BQ273">
        <v>4</v>
      </c>
      <c r="BR273">
        <v>22</v>
      </c>
      <c r="BS273">
        <v>0</v>
      </c>
      <c r="BT273">
        <v>4</v>
      </c>
      <c r="BU273">
        <v>0</v>
      </c>
      <c r="BV273">
        <v>31</v>
      </c>
      <c r="BW273">
        <v>2</v>
      </c>
      <c r="BX273">
        <v>13</v>
      </c>
      <c r="BY273">
        <v>15</v>
      </c>
      <c r="BZ273">
        <v>98</v>
      </c>
      <c r="CA273">
        <v>175</v>
      </c>
      <c r="CB273">
        <v>291</v>
      </c>
      <c r="CC273">
        <v>23</v>
      </c>
      <c r="CD273">
        <v>12</v>
      </c>
      <c r="CE273">
        <v>72</v>
      </c>
      <c r="CF273">
        <v>24</v>
      </c>
      <c r="CG273">
        <v>0</v>
      </c>
      <c r="CH273">
        <v>0</v>
      </c>
      <c r="CI273">
        <v>0</v>
      </c>
      <c r="CJ273">
        <v>0</v>
      </c>
      <c r="CK273">
        <v>28</v>
      </c>
      <c r="CL273">
        <v>96</v>
      </c>
      <c r="CM273">
        <v>484</v>
      </c>
      <c r="CN273">
        <v>276</v>
      </c>
      <c r="CO273">
        <v>18</v>
      </c>
      <c r="CP273">
        <v>0</v>
      </c>
      <c r="CQ273">
        <v>0</v>
      </c>
      <c r="CR273">
        <v>0</v>
      </c>
      <c r="CS273">
        <v>32</v>
      </c>
      <c r="CT273">
        <v>0</v>
      </c>
      <c r="CU273">
        <v>756</v>
      </c>
      <c r="CV273">
        <v>273</v>
      </c>
      <c r="CW273">
        <v>196</v>
      </c>
      <c r="CX273">
        <v>20</v>
      </c>
      <c r="CY273">
        <v>36</v>
      </c>
      <c r="CZ273">
        <v>91</v>
      </c>
      <c r="DA273">
        <v>55</v>
      </c>
      <c r="DB273">
        <v>67</v>
      </c>
      <c r="DC273">
        <v>0</v>
      </c>
      <c r="DD273">
        <v>18</v>
      </c>
      <c r="DE273">
        <v>0</v>
      </c>
      <c r="DF273">
        <v>8804</v>
      </c>
      <c r="DG273">
        <v>1.24</v>
      </c>
      <c r="DH273">
        <v>566</v>
      </c>
      <c r="DI273">
        <v>793</v>
      </c>
      <c r="DJ273">
        <v>653</v>
      </c>
      <c r="DK273">
        <v>140</v>
      </c>
      <c r="DL273">
        <v>17</v>
      </c>
      <c r="DM273">
        <f t="shared" si="44"/>
        <v>0</v>
      </c>
      <c r="DN273">
        <f t="shared" si="45"/>
        <v>0</v>
      </c>
      <c r="DO273">
        <f t="shared" si="46"/>
        <v>0</v>
      </c>
      <c r="DP273">
        <f t="shared" si="47"/>
        <v>1</v>
      </c>
      <c r="DQ273">
        <f t="shared" si="48"/>
        <v>0</v>
      </c>
      <c r="DR273">
        <f t="shared" si="49"/>
        <v>0</v>
      </c>
      <c r="DS273">
        <f t="shared" si="50"/>
        <v>0</v>
      </c>
      <c r="DT273">
        <f t="shared" si="51"/>
        <v>0</v>
      </c>
      <c r="DU273">
        <f t="shared" si="52"/>
        <v>0</v>
      </c>
      <c r="DV273">
        <f t="shared" si="53"/>
        <v>0</v>
      </c>
      <c r="DW273">
        <f t="shared" si="54"/>
        <v>0</v>
      </c>
    </row>
    <row r="274" spans="1:127" x14ac:dyDescent="0.25">
      <c r="A274">
        <v>20147049209</v>
      </c>
      <c r="B274">
        <v>7131</v>
      </c>
      <c r="C274" t="s">
        <v>154</v>
      </c>
      <c r="D274">
        <v>1.86</v>
      </c>
      <c r="E274">
        <v>20140612</v>
      </c>
      <c r="F274" t="s">
        <v>155</v>
      </c>
      <c r="G274">
        <v>3116</v>
      </c>
      <c r="H274">
        <v>0</v>
      </c>
      <c r="I274" t="s">
        <v>67</v>
      </c>
      <c r="J274">
        <v>14</v>
      </c>
      <c r="K274" t="s">
        <v>41</v>
      </c>
      <c r="L274" t="s">
        <v>42</v>
      </c>
      <c r="M274" t="s">
        <v>11</v>
      </c>
      <c r="N274" t="s">
        <v>43</v>
      </c>
      <c r="O274" t="s">
        <v>44</v>
      </c>
      <c r="P274" t="s">
        <v>45</v>
      </c>
      <c r="Q274" t="s">
        <v>72</v>
      </c>
      <c r="R274" t="s">
        <v>119</v>
      </c>
      <c r="S274" t="s">
        <v>98</v>
      </c>
      <c r="T274" t="s">
        <v>1215</v>
      </c>
      <c r="U274" t="s">
        <v>59</v>
      </c>
      <c r="V274" t="s">
        <v>76</v>
      </c>
      <c r="W274" t="s">
        <v>77</v>
      </c>
      <c r="X274">
        <v>7</v>
      </c>
      <c r="Y274" t="s">
        <v>60</v>
      </c>
      <c r="Z274" t="s">
        <v>74</v>
      </c>
      <c r="AA274" t="s">
        <v>54</v>
      </c>
      <c r="AB274" t="s">
        <v>11</v>
      </c>
      <c r="AC274" t="s">
        <v>86</v>
      </c>
      <c r="AD274" t="s">
        <v>56</v>
      </c>
      <c r="AE274" t="s">
        <v>54</v>
      </c>
      <c r="AF274" t="s">
        <v>48</v>
      </c>
      <c r="AG274" t="s">
        <v>150</v>
      </c>
      <c r="AH274">
        <v>58</v>
      </c>
      <c r="AI274" t="s">
        <v>52</v>
      </c>
      <c r="AJ274" t="s">
        <v>50</v>
      </c>
      <c r="AK274" t="s">
        <v>51</v>
      </c>
      <c r="AL274" t="s">
        <v>54</v>
      </c>
      <c r="AM274" t="s">
        <v>11</v>
      </c>
      <c r="AN274" t="s">
        <v>61</v>
      </c>
      <c r="AO274" t="s">
        <v>62</v>
      </c>
      <c r="AP274" t="s">
        <v>1216</v>
      </c>
      <c r="AQ274" t="s">
        <v>63</v>
      </c>
      <c r="AR274">
        <v>0</v>
      </c>
      <c r="AS274">
        <v>0</v>
      </c>
      <c r="AT274">
        <v>1</v>
      </c>
      <c r="AU274">
        <v>0</v>
      </c>
      <c r="AV274" t="s">
        <v>11</v>
      </c>
      <c r="AW274">
        <v>12</v>
      </c>
      <c r="AX274" t="s">
        <v>64</v>
      </c>
      <c r="AY274">
        <v>1</v>
      </c>
      <c r="AZ274" t="s">
        <v>90</v>
      </c>
      <c r="BA274">
        <v>41.469754000000002</v>
      </c>
      <c r="BB274">
        <v>-81.710566</v>
      </c>
      <c r="BC274">
        <v>2014</v>
      </c>
      <c r="BD274">
        <v>6</v>
      </c>
      <c r="BE274">
        <v>5203</v>
      </c>
      <c r="BF274">
        <v>107</v>
      </c>
      <c r="BG274">
        <v>390351038001</v>
      </c>
      <c r="BH274">
        <v>322</v>
      </c>
      <c r="BI274">
        <v>512922</v>
      </c>
      <c r="BJ274">
        <v>803</v>
      </c>
      <c r="BK274">
        <v>378</v>
      </c>
      <c r="BL274">
        <v>425</v>
      </c>
      <c r="BM274">
        <v>33.899999999999899</v>
      </c>
      <c r="BN274">
        <v>82</v>
      </c>
      <c r="BO274">
        <v>11</v>
      </c>
      <c r="BP274">
        <v>59</v>
      </c>
      <c r="BQ274">
        <v>24</v>
      </c>
      <c r="BR274">
        <v>0</v>
      </c>
      <c r="BS274">
        <v>18</v>
      </c>
      <c r="BT274">
        <v>0</v>
      </c>
      <c r="BU274">
        <v>50</v>
      </c>
      <c r="BV274">
        <v>67</v>
      </c>
      <c r="BW274">
        <v>100</v>
      </c>
      <c r="BX274">
        <v>34</v>
      </c>
      <c r="BY274">
        <v>35</v>
      </c>
      <c r="BZ274">
        <v>81</v>
      </c>
      <c r="CA274">
        <v>48</v>
      </c>
      <c r="CB274">
        <v>74</v>
      </c>
      <c r="CC274">
        <v>30</v>
      </c>
      <c r="CD274">
        <v>26</v>
      </c>
      <c r="CE274">
        <v>7</v>
      </c>
      <c r="CF274">
        <v>14</v>
      </c>
      <c r="CG274">
        <v>7</v>
      </c>
      <c r="CH274">
        <v>31</v>
      </c>
      <c r="CI274">
        <v>0</v>
      </c>
      <c r="CJ274">
        <v>5</v>
      </c>
      <c r="CK274">
        <v>176</v>
      </c>
      <c r="CL274">
        <v>64</v>
      </c>
      <c r="CM274">
        <v>178</v>
      </c>
      <c r="CN274">
        <v>457</v>
      </c>
      <c r="CO274">
        <v>0</v>
      </c>
      <c r="CP274">
        <v>17</v>
      </c>
      <c r="CQ274">
        <v>0</v>
      </c>
      <c r="CR274">
        <v>75</v>
      </c>
      <c r="CS274">
        <v>76</v>
      </c>
      <c r="CT274">
        <v>233</v>
      </c>
      <c r="CU274">
        <v>559</v>
      </c>
      <c r="CV274">
        <v>265</v>
      </c>
      <c r="CW274">
        <v>101</v>
      </c>
      <c r="CX274">
        <v>44</v>
      </c>
      <c r="CY274">
        <v>12</v>
      </c>
      <c r="CZ274">
        <v>63</v>
      </c>
      <c r="DA274">
        <v>22</v>
      </c>
      <c r="DB274">
        <v>30</v>
      </c>
      <c r="DC274">
        <v>14</v>
      </c>
      <c r="DD274">
        <v>0</v>
      </c>
      <c r="DE274">
        <v>8</v>
      </c>
      <c r="DF274">
        <v>19635</v>
      </c>
      <c r="DG274">
        <v>2.78</v>
      </c>
      <c r="DH274">
        <v>103</v>
      </c>
      <c r="DI274">
        <v>381</v>
      </c>
      <c r="DJ274">
        <v>289</v>
      </c>
      <c r="DK274">
        <v>92</v>
      </c>
      <c r="DL274">
        <v>89</v>
      </c>
      <c r="DM274">
        <f t="shared" si="44"/>
        <v>0</v>
      </c>
      <c r="DN274">
        <f t="shared" si="45"/>
        <v>0</v>
      </c>
      <c r="DO274">
        <f t="shared" si="46"/>
        <v>0</v>
      </c>
      <c r="DP274">
        <f t="shared" si="47"/>
        <v>1</v>
      </c>
      <c r="DQ274">
        <f t="shared" si="48"/>
        <v>0</v>
      </c>
      <c r="DR274">
        <f t="shared" si="49"/>
        <v>0</v>
      </c>
      <c r="DS274">
        <f t="shared" si="50"/>
        <v>0</v>
      </c>
      <c r="DT274">
        <f t="shared" si="51"/>
        <v>0</v>
      </c>
      <c r="DU274">
        <f t="shared" si="52"/>
        <v>0</v>
      </c>
      <c r="DV274">
        <f t="shared" si="53"/>
        <v>0</v>
      </c>
      <c r="DW274">
        <f t="shared" si="54"/>
        <v>0</v>
      </c>
    </row>
    <row r="275" spans="1:127" x14ac:dyDescent="0.25">
      <c r="A275">
        <v>20118150005</v>
      </c>
      <c r="B275">
        <v>11443</v>
      </c>
      <c r="C275" t="s">
        <v>159</v>
      </c>
      <c r="D275">
        <v>13.63</v>
      </c>
      <c r="E275">
        <v>20111001</v>
      </c>
      <c r="F275" t="s">
        <v>160</v>
      </c>
      <c r="G275" t="s">
        <v>309</v>
      </c>
      <c r="H275">
        <v>0</v>
      </c>
      <c r="I275" t="s">
        <v>102</v>
      </c>
      <c r="J275">
        <v>14</v>
      </c>
      <c r="K275" t="s">
        <v>239</v>
      </c>
      <c r="L275" t="s">
        <v>42</v>
      </c>
      <c r="M275" t="s">
        <v>11</v>
      </c>
      <c r="N275" t="s">
        <v>43</v>
      </c>
      <c r="O275" t="s">
        <v>44</v>
      </c>
      <c r="P275" t="s">
        <v>104</v>
      </c>
      <c r="Q275" t="s">
        <v>94</v>
      </c>
      <c r="R275" t="s">
        <v>47</v>
      </c>
      <c r="S275" t="s">
        <v>47</v>
      </c>
      <c r="T275" t="s">
        <v>1217</v>
      </c>
      <c r="U275" t="s">
        <v>110</v>
      </c>
      <c r="V275" t="s">
        <v>77</v>
      </c>
      <c r="W275" t="s">
        <v>76</v>
      </c>
      <c r="X275">
        <v>77</v>
      </c>
      <c r="Y275" t="s">
        <v>60</v>
      </c>
      <c r="Z275" t="s">
        <v>85</v>
      </c>
      <c r="AA275">
        <v>0</v>
      </c>
      <c r="AB275" t="s">
        <v>11</v>
      </c>
      <c r="AC275" t="s">
        <v>75</v>
      </c>
      <c r="AD275" t="s">
        <v>97</v>
      </c>
      <c r="AE275" t="s">
        <v>57</v>
      </c>
      <c r="AF275" t="s">
        <v>98</v>
      </c>
      <c r="AG275" t="s">
        <v>59</v>
      </c>
      <c r="AH275">
        <v>29</v>
      </c>
      <c r="AI275" t="s">
        <v>60</v>
      </c>
      <c r="AJ275" t="s">
        <v>50</v>
      </c>
      <c r="AK275" t="s">
        <v>51</v>
      </c>
      <c r="AL275" t="s">
        <v>54</v>
      </c>
      <c r="AM275" t="s">
        <v>11</v>
      </c>
      <c r="AN275" t="s">
        <v>61</v>
      </c>
      <c r="AO275" t="s">
        <v>62</v>
      </c>
      <c r="AP275" t="s">
        <v>1218</v>
      </c>
      <c r="AQ275" t="s">
        <v>63</v>
      </c>
      <c r="AR275">
        <v>0</v>
      </c>
      <c r="AS275">
        <v>0</v>
      </c>
      <c r="AT275">
        <v>0</v>
      </c>
      <c r="AU275">
        <v>1</v>
      </c>
      <c r="AV275" t="s">
        <v>11</v>
      </c>
      <c r="AW275">
        <v>12</v>
      </c>
      <c r="AX275" t="s">
        <v>64</v>
      </c>
      <c r="AY275">
        <v>1</v>
      </c>
      <c r="AZ275" t="s">
        <v>90</v>
      </c>
      <c r="BA275">
        <v>41.474663</v>
      </c>
      <c r="BB275">
        <v>-81.713083999999895</v>
      </c>
      <c r="BC275">
        <v>2011</v>
      </c>
      <c r="BD275">
        <v>10</v>
      </c>
      <c r="BE275">
        <v>5210</v>
      </c>
      <c r="BF275">
        <v>107</v>
      </c>
      <c r="BG275">
        <v>390351038001</v>
      </c>
      <c r="BH275">
        <v>322</v>
      </c>
      <c r="BI275">
        <v>512922</v>
      </c>
      <c r="BJ275">
        <v>803</v>
      </c>
      <c r="BK275">
        <v>378</v>
      </c>
      <c r="BL275">
        <v>425</v>
      </c>
      <c r="BM275">
        <v>33.899999999999899</v>
      </c>
      <c r="BN275">
        <v>82</v>
      </c>
      <c r="BO275">
        <v>11</v>
      </c>
      <c r="BP275">
        <v>59</v>
      </c>
      <c r="BQ275">
        <v>24</v>
      </c>
      <c r="BR275">
        <v>0</v>
      </c>
      <c r="BS275">
        <v>18</v>
      </c>
      <c r="BT275">
        <v>0</v>
      </c>
      <c r="BU275">
        <v>50</v>
      </c>
      <c r="BV275">
        <v>67</v>
      </c>
      <c r="BW275">
        <v>100</v>
      </c>
      <c r="BX275">
        <v>34</v>
      </c>
      <c r="BY275">
        <v>35</v>
      </c>
      <c r="BZ275">
        <v>81</v>
      </c>
      <c r="CA275">
        <v>48</v>
      </c>
      <c r="CB275">
        <v>74</v>
      </c>
      <c r="CC275">
        <v>30</v>
      </c>
      <c r="CD275">
        <v>26</v>
      </c>
      <c r="CE275">
        <v>7</v>
      </c>
      <c r="CF275">
        <v>14</v>
      </c>
      <c r="CG275">
        <v>7</v>
      </c>
      <c r="CH275">
        <v>31</v>
      </c>
      <c r="CI275">
        <v>0</v>
      </c>
      <c r="CJ275">
        <v>5</v>
      </c>
      <c r="CK275">
        <v>176</v>
      </c>
      <c r="CL275">
        <v>64</v>
      </c>
      <c r="CM275">
        <v>178</v>
      </c>
      <c r="CN275">
        <v>457</v>
      </c>
      <c r="CO275">
        <v>0</v>
      </c>
      <c r="CP275">
        <v>17</v>
      </c>
      <c r="CQ275">
        <v>0</v>
      </c>
      <c r="CR275">
        <v>75</v>
      </c>
      <c r="CS275">
        <v>76</v>
      </c>
      <c r="CT275">
        <v>233</v>
      </c>
      <c r="CU275">
        <v>559</v>
      </c>
      <c r="CV275">
        <v>265</v>
      </c>
      <c r="CW275">
        <v>101</v>
      </c>
      <c r="CX275">
        <v>44</v>
      </c>
      <c r="CY275">
        <v>12</v>
      </c>
      <c r="CZ275">
        <v>63</v>
      </c>
      <c r="DA275">
        <v>22</v>
      </c>
      <c r="DB275">
        <v>30</v>
      </c>
      <c r="DC275">
        <v>14</v>
      </c>
      <c r="DD275">
        <v>0</v>
      </c>
      <c r="DE275">
        <v>8</v>
      </c>
      <c r="DF275">
        <v>19635</v>
      </c>
      <c r="DG275">
        <v>2.78</v>
      </c>
      <c r="DH275">
        <v>103</v>
      </c>
      <c r="DI275">
        <v>381</v>
      </c>
      <c r="DJ275">
        <v>289</v>
      </c>
      <c r="DK275">
        <v>92</v>
      </c>
      <c r="DL275">
        <v>89</v>
      </c>
      <c r="DM275">
        <f t="shared" si="44"/>
        <v>1</v>
      </c>
      <c r="DN275">
        <f t="shared" si="45"/>
        <v>0</v>
      </c>
      <c r="DO275">
        <f t="shared" si="46"/>
        <v>0</v>
      </c>
      <c r="DP275">
        <f t="shared" si="47"/>
        <v>0</v>
      </c>
      <c r="DQ275">
        <f t="shared" si="48"/>
        <v>0</v>
      </c>
      <c r="DR275">
        <f t="shared" si="49"/>
        <v>0</v>
      </c>
      <c r="DS275">
        <f t="shared" si="50"/>
        <v>0</v>
      </c>
      <c r="DT275">
        <f t="shared" si="51"/>
        <v>0</v>
      </c>
      <c r="DU275">
        <f t="shared" si="52"/>
        <v>0</v>
      </c>
      <c r="DV275">
        <f t="shared" si="53"/>
        <v>0</v>
      </c>
      <c r="DW275">
        <f t="shared" si="54"/>
        <v>0</v>
      </c>
    </row>
    <row r="276" spans="1:127" x14ac:dyDescent="0.25">
      <c r="A276">
        <v>20147057450</v>
      </c>
      <c r="B276">
        <v>11180</v>
      </c>
      <c r="C276" t="s">
        <v>794</v>
      </c>
      <c r="D276">
        <v>0.84</v>
      </c>
      <c r="E276">
        <v>20140921</v>
      </c>
      <c r="F276" t="s">
        <v>699</v>
      </c>
      <c r="G276" t="s">
        <v>1219</v>
      </c>
      <c r="H276">
        <v>0.01</v>
      </c>
      <c r="I276" t="s">
        <v>161</v>
      </c>
      <c r="J276">
        <v>3</v>
      </c>
      <c r="K276" t="s">
        <v>68</v>
      </c>
      <c r="L276" t="s">
        <v>42</v>
      </c>
      <c r="M276" t="s">
        <v>11</v>
      </c>
      <c r="N276" t="s">
        <v>43</v>
      </c>
      <c r="O276" t="s">
        <v>44</v>
      </c>
      <c r="P276" t="s">
        <v>45</v>
      </c>
      <c r="Q276" t="s">
        <v>94</v>
      </c>
      <c r="R276" t="s">
        <v>47</v>
      </c>
      <c r="S276" t="s">
        <v>47</v>
      </c>
      <c r="T276" t="s">
        <v>1220</v>
      </c>
      <c r="U276" t="s">
        <v>110</v>
      </c>
      <c r="V276" t="s">
        <v>77</v>
      </c>
      <c r="W276" t="s">
        <v>76</v>
      </c>
      <c r="X276" t="s">
        <v>11</v>
      </c>
      <c r="Y276" t="s">
        <v>11</v>
      </c>
      <c r="Z276" t="s">
        <v>85</v>
      </c>
      <c r="AA276">
        <v>0</v>
      </c>
      <c r="AB276" t="s">
        <v>11</v>
      </c>
      <c r="AC276" t="s">
        <v>75</v>
      </c>
      <c r="AD276" t="s">
        <v>111</v>
      </c>
      <c r="AE276" t="s">
        <v>119</v>
      </c>
      <c r="AF276" t="s">
        <v>98</v>
      </c>
      <c r="AG276" t="s">
        <v>59</v>
      </c>
      <c r="AH276">
        <v>66</v>
      </c>
      <c r="AI276" t="s">
        <v>60</v>
      </c>
      <c r="AJ276" t="s">
        <v>51</v>
      </c>
      <c r="AK276" t="s">
        <v>50</v>
      </c>
      <c r="AL276" t="s">
        <v>180</v>
      </c>
      <c r="AM276" t="s">
        <v>11</v>
      </c>
      <c r="AN276" t="s">
        <v>61</v>
      </c>
      <c r="AO276" t="s">
        <v>62</v>
      </c>
      <c r="AP276" t="s">
        <v>1221</v>
      </c>
      <c r="AQ276" t="s">
        <v>130</v>
      </c>
      <c r="AR276">
        <v>0</v>
      </c>
      <c r="AS276">
        <v>1</v>
      </c>
      <c r="AT276">
        <v>0</v>
      </c>
      <c r="AU276">
        <v>0</v>
      </c>
      <c r="AV276" t="s">
        <v>126</v>
      </c>
      <c r="AW276">
        <v>12</v>
      </c>
      <c r="AX276" t="s">
        <v>64</v>
      </c>
      <c r="AY276">
        <v>1</v>
      </c>
      <c r="AZ276" t="s">
        <v>90</v>
      </c>
      <c r="BA276">
        <v>41.462637999999899</v>
      </c>
      <c r="BB276">
        <v>-81.738932000000005</v>
      </c>
      <c r="BC276">
        <v>2014</v>
      </c>
      <c r="BD276">
        <v>9</v>
      </c>
      <c r="BE276">
        <v>5411</v>
      </c>
      <c r="BF276">
        <v>87</v>
      </c>
      <c r="BG276">
        <v>390351027005</v>
      </c>
      <c r="BH276">
        <v>1745</v>
      </c>
      <c r="BI276">
        <v>254367</v>
      </c>
      <c r="BJ276">
        <v>631</v>
      </c>
      <c r="BK276">
        <v>354</v>
      </c>
      <c r="BL276">
        <v>277</v>
      </c>
      <c r="BM276">
        <v>32.399999999999899</v>
      </c>
      <c r="BN276">
        <v>78</v>
      </c>
      <c r="BO276">
        <v>41</v>
      </c>
      <c r="BP276">
        <v>2</v>
      </c>
      <c r="BQ276">
        <v>26</v>
      </c>
      <c r="BR276">
        <v>0</v>
      </c>
      <c r="BS276">
        <v>13</v>
      </c>
      <c r="BT276">
        <v>4</v>
      </c>
      <c r="BU276">
        <v>55</v>
      </c>
      <c r="BV276">
        <v>69</v>
      </c>
      <c r="BW276">
        <v>43</v>
      </c>
      <c r="BX276">
        <v>46</v>
      </c>
      <c r="BY276">
        <v>42</v>
      </c>
      <c r="BZ276">
        <v>39</v>
      </c>
      <c r="CA276">
        <v>127</v>
      </c>
      <c r="CB276">
        <v>30</v>
      </c>
      <c r="CC276">
        <v>0</v>
      </c>
      <c r="CD276">
        <v>7</v>
      </c>
      <c r="CE276">
        <v>0</v>
      </c>
      <c r="CF276">
        <v>0</v>
      </c>
      <c r="CG276">
        <v>0</v>
      </c>
      <c r="CH276">
        <v>9</v>
      </c>
      <c r="CI276">
        <v>0</v>
      </c>
      <c r="CJ276">
        <v>0</v>
      </c>
      <c r="CK276">
        <v>147</v>
      </c>
      <c r="CL276">
        <v>9</v>
      </c>
      <c r="CM276">
        <v>234</v>
      </c>
      <c r="CN276">
        <v>321</v>
      </c>
      <c r="CO276">
        <v>0</v>
      </c>
      <c r="CP276">
        <v>76</v>
      </c>
      <c r="CQ276">
        <v>0</v>
      </c>
      <c r="CR276">
        <v>0</v>
      </c>
      <c r="CS276">
        <v>0</v>
      </c>
      <c r="CT276">
        <v>88</v>
      </c>
      <c r="CU276">
        <v>412</v>
      </c>
      <c r="CV276">
        <v>113</v>
      </c>
      <c r="CW276">
        <v>151</v>
      </c>
      <c r="CX276">
        <v>22</v>
      </c>
      <c r="CY276">
        <v>56</v>
      </c>
      <c r="CZ276">
        <v>43</v>
      </c>
      <c r="DA276">
        <v>11</v>
      </c>
      <c r="DB276">
        <v>16</v>
      </c>
      <c r="DC276">
        <v>0</v>
      </c>
      <c r="DD276">
        <v>0</v>
      </c>
      <c r="DE276">
        <v>0</v>
      </c>
      <c r="DF276">
        <v>25920</v>
      </c>
      <c r="DG276">
        <v>2.33</v>
      </c>
      <c r="DH276">
        <v>24</v>
      </c>
      <c r="DI276">
        <v>356</v>
      </c>
      <c r="DJ276">
        <v>271</v>
      </c>
      <c r="DK276">
        <v>85</v>
      </c>
      <c r="DL276">
        <v>55</v>
      </c>
      <c r="DM276">
        <f t="shared" si="44"/>
        <v>0</v>
      </c>
      <c r="DN276">
        <f t="shared" si="45"/>
        <v>0</v>
      </c>
      <c r="DO276">
        <f t="shared" si="46"/>
        <v>0</v>
      </c>
      <c r="DP276">
        <f t="shared" si="47"/>
        <v>1</v>
      </c>
      <c r="DQ276">
        <f t="shared" si="48"/>
        <v>0</v>
      </c>
      <c r="DR276">
        <f t="shared" si="49"/>
        <v>0</v>
      </c>
      <c r="DS276">
        <f t="shared" si="50"/>
        <v>0</v>
      </c>
      <c r="DT276">
        <f t="shared" si="51"/>
        <v>0</v>
      </c>
      <c r="DU276">
        <f t="shared" si="52"/>
        <v>0</v>
      </c>
      <c r="DV276">
        <f t="shared" si="53"/>
        <v>0</v>
      </c>
      <c r="DW276">
        <f t="shared" si="54"/>
        <v>0</v>
      </c>
    </row>
    <row r="277" spans="1:127" x14ac:dyDescent="0.25">
      <c r="A277">
        <v>20147057472</v>
      </c>
      <c r="B277">
        <v>11655</v>
      </c>
      <c r="C277" t="s">
        <v>154</v>
      </c>
      <c r="D277">
        <v>2.94</v>
      </c>
      <c r="E277">
        <v>20140905</v>
      </c>
      <c r="F277" t="s">
        <v>155</v>
      </c>
      <c r="G277" t="s">
        <v>400</v>
      </c>
      <c r="H277">
        <v>0</v>
      </c>
      <c r="I277" t="s">
        <v>125</v>
      </c>
      <c r="J277">
        <v>19</v>
      </c>
      <c r="K277" t="s">
        <v>118</v>
      </c>
      <c r="L277" t="s">
        <v>42</v>
      </c>
      <c r="M277" t="s">
        <v>11</v>
      </c>
      <c r="N277" t="s">
        <v>43</v>
      </c>
      <c r="O277" t="s">
        <v>44</v>
      </c>
      <c r="P277" t="s">
        <v>45</v>
      </c>
      <c r="Q277" t="s">
        <v>46</v>
      </c>
      <c r="R277" t="s">
        <v>179</v>
      </c>
      <c r="S277" t="s">
        <v>48</v>
      </c>
      <c r="T277" t="s">
        <v>1222</v>
      </c>
      <c r="U277" t="s">
        <v>49</v>
      </c>
      <c r="V277" t="s">
        <v>51</v>
      </c>
      <c r="W277" t="s">
        <v>50</v>
      </c>
      <c r="X277">
        <v>18</v>
      </c>
      <c r="Y277" t="s">
        <v>52</v>
      </c>
      <c r="Z277" t="s">
        <v>120</v>
      </c>
      <c r="AA277" t="s">
        <v>54</v>
      </c>
      <c r="AB277" t="s">
        <v>11</v>
      </c>
      <c r="AC277" t="s">
        <v>75</v>
      </c>
      <c r="AD277" t="s">
        <v>56</v>
      </c>
      <c r="AE277" t="s">
        <v>54</v>
      </c>
      <c r="AF277" t="s">
        <v>48</v>
      </c>
      <c r="AG277" t="s">
        <v>89</v>
      </c>
      <c r="AH277">
        <v>29</v>
      </c>
      <c r="AI277" t="s">
        <v>52</v>
      </c>
      <c r="AJ277" t="s">
        <v>77</v>
      </c>
      <c r="AK277" t="s">
        <v>76</v>
      </c>
      <c r="AL277" t="s">
        <v>54</v>
      </c>
      <c r="AM277" t="s">
        <v>11</v>
      </c>
      <c r="AN277" t="s">
        <v>61</v>
      </c>
      <c r="AO277" t="s">
        <v>62</v>
      </c>
      <c r="AP277" t="s">
        <v>1223</v>
      </c>
      <c r="AQ277" t="s">
        <v>63</v>
      </c>
      <c r="AR277">
        <v>0</v>
      </c>
      <c r="AS277">
        <v>1</v>
      </c>
      <c r="AT277">
        <v>2</v>
      </c>
      <c r="AU277">
        <v>0</v>
      </c>
      <c r="AV277" t="s">
        <v>11</v>
      </c>
      <c r="AW277">
        <v>12</v>
      </c>
      <c r="AX277" t="s">
        <v>64</v>
      </c>
      <c r="AY277">
        <v>1</v>
      </c>
      <c r="AZ277" t="s">
        <v>90</v>
      </c>
      <c r="BA277">
        <v>41.470036999999898</v>
      </c>
      <c r="BB277">
        <v>-81.689841000000001</v>
      </c>
      <c r="BC277">
        <v>2014</v>
      </c>
      <c r="BD277">
        <v>9</v>
      </c>
      <c r="BE277">
        <v>5419</v>
      </c>
      <c r="BF277">
        <v>121</v>
      </c>
      <c r="BG277">
        <v>390351048001</v>
      </c>
      <c r="BH277">
        <v>1831</v>
      </c>
      <c r="BI277">
        <v>2709176</v>
      </c>
      <c r="BJ277">
        <v>536</v>
      </c>
      <c r="BK277">
        <v>261</v>
      </c>
      <c r="BL277">
        <v>275</v>
      </c>
      <c r="BM277">
        <v>37.299999999999898</v>
      </c>
      <c r="BN277">
        <v>28</v>
      </c>
      <c r="BO277">
        <v>68</v>
      </c>
      <c r="BP277">
        <v>29</v>
      </c>
      <c r="BQ277">
        <v>6</v>
      </c>
      <c r="BR277">
        <v>4</v>
      </c>
      <c r="BS277">
        <v>9</v>
      </c>
      <c r="BT277">
        <v>6</v>
      </c>
      <c r="BU277">
        <v>34</v>
      </c>
      <c r="BV277">
        <v>44</v>
      </c>
      <c r="BW277">
        <v>12</v>
      </c>
      <c r="BX277">
        <v>40</v>
      </c>
      <c r="BY277">
        <v>61</v>
      </c>
      <c r="BZ277">
        <v>33</v>
      </c>
      <c r="CA277">
        <v>67</v>
      </c>
      <c r="CB277">
        <v>34</v>
      </c>
      <c r="CC277">
        <v>5</v>
      </c>
      <c r="CD277">
        <v>0</v>
      </c>
      <c r="CE277">
        <v>17</v>
      </c>
      <c r="CF277">
        <v>0</v>
      </c>
      <c r="CG277">
        <v>12</v>
      </c>
      <c r="CH277">
        <v>4</v>
      </c>
      <c r="CI277">
        <v>9</v>
      </c>
      <c r="CJ277">
        <v>14</v>
      </c>
      <c r="CK277">
        <v>131</v>
      </c>
      <c r="CL277">
        <v>56</v>
      </c>
      <c r="CM277">
        <v>76</v>
      </c>
      <c r="CN277">
        <v>419</v>
      </c>
      <c r="CO277">
        <v>0</v>
      </c>
      <c r="CP277">
        <v>0</v>
      </c>
      <c r="CQ277">
        <v>0</v>
      </c>
      <c r="CR277">
        <v>0</v>
      </c>
      <c r="CS277">
        <v>41</v>
      </c>
      <c r="CT277">
        <v>80</v>
      </c>
      <c r="CU277">
        <v>352</v>
      </c>
      <c r="CV277">
        <v>87</v>
      </c>
      <c r="CW277">
        <v>87</v>
      </c>
      <c r="CX277">
        <v>46</v>
      </c>
      <c r="CY277">
        <v>0</v>
      </c>
      <c r="CZ277">
        <v>52</v>
      </c>
      <c r="DA277">
        <v>4</v>
      </c>
      <c r="DB277">
        <v>41</v>
      </c>
      <c r="DC277">
        <v>12</v>
      </c>
      <c r="DD277">
        <v>18</v>
      </c>
      <c r="DE277">
        <v>5</v>
      </c>
      <c r="DF277">
        <v>30757</v>
      </c>
      <c r="DG277">
        <v>2.3199999999999998</v>
      </c>
      <c r="DH277">
        <v>59</v>
      </c>
      <c r="DI277">
        <v>311</v>
      </c>
      <c r="DJ277">
        <v>231</v>
      </c>
      <c r="DK277">
        <v>80</v>
      </c>
      <c r="DL277">
        <v>166</v>
      </c>
      <c r="DM277">
        <f t="shared" si="44"/>
        <v>0</v>
      </c>
      <c r="DN277">
        <f t="shared" si="45"/>
        <v>0</v>
      </c>
      <c r="DO277">
        <f t="shared" si="46"/>
        <v>0</v>
      </c>
      <c r="DP277">
        <f t="shared" si="47"/>
        <v>1</v>
      </c>
      <c r="DQ277">
        <f t="shared" si="48"/>
        <v>0</v>
      </c>
      <c r="DR277">
        <f t="shared" si="49"/>
        <v>0</v>
      </c>
      <c r="DS277">
        <f t="shared" si="50"/>
        <v>0</v>
      </c>
      <c r="DT277">
        <f t="shared" si="51"/>
        <v>0</v>
      </c>
      <c r="DU277">
        <f t="shared" si="52"/>
        <v>0</v>
      </c>
      <c r="DV277">
        <f t="shared" si="53"/>
        <v>0</v>
      </c>
      <c r="DW277">
        <f t="shared" si="54"/>
        <v>0</v>
      </c>
    </row>
    <row r="278" spans="1:127" x14ac:dyDescent="0.25">
      <c r="A278">
        <v>20147058330</v>
      </c>
      <c r="B278">
        <v>11575</v>
      </c>
      <c r="C278" t="s">
        <v>219</v>
      </c>
      <c r="D278">
        <v>99.989999999999895</v>
      </c>
      <c r="E278">
        <v>20140930</v>
      </c>
      <c r="F278" t="s">
        <v>1103</v>
      </c>
      <c r="G278">
        <v>32</v>
      </c>
      <c r="H278">
        <v>0</v>
      </c>
      <c r="I278" t="s">
        <v>115</v>
      </c>
      <c r="J278">
        <v>0</v>
      </c>
      <c r="K278" t="s">
        <v>68</v>
      </c>
      <c r="L278" t="s">
        <v>42</v>
      </c>
      <c r="M278" t="s">
        <v>11</v>
      </c>
      <c r="N278" t="s">
        <v>43</v>
      </c>
      <c r="O278" t="s">
        <v>71</v>
      </c>
      <c r="P278" t="s">
        <v>45</v>
      </c>
      <c r="Q278" t="s">
        <v>46</v>
      </c>
      <c r="R278" t="s">
        <v>47</v>
      </c>
      <c r="S278" t="s">
        <v>47</v>
      </c>
      <c r="T278" t="s">
        <v>1224</v>
      </c>
      <c r="U278" t="s">
        <v>110</v>
      </c>
      <c r="V278" t="s">
        <v>47</v>
      </c>
      <c r="W278" t="s">
        <v>47</v>
      </c>
      <c r="X278" t="s">
        <v>11</v>
      </c>
      <c r="Y278" t="s">
        <v>11</v>
      </c>
      <c r="Z278" t="s">
        <v>120</v>
      </c>
      <c r="AA278">
        <v>0</v>
      </c>
      <c r="AB278" t="s">
        <v>11</v>
      </c>
      <c r="AC278" t="s">
        <v>75</v>
      </c>
      <c r="AD278" t="s">
        <v>56</v>
      </c>
      <c r="AE278" t="s">
        <v>83</v>
      </c>
      <c r="AF278" t="s">
        <v>185</v>
      </c>
      <c r="AG278" t="s">
        <v>59</v>
      </c>
      <c r="AH278">
        <v>20</v>
      </c>
      <c r="AI278" t="s">
        <v>60</v>
      </c>
      <c r="AJ278" t="s">
        <v>50</v>
      </c>
      <c r="AK278" t="s">
        <v>51</v>
      </c>
      <c r="AL278" t="s">
        <v>54</v>
      </c>
      <c r="AM278" t="s">
        <v>11</v>
      </c>
      <c r="AN278" t="s">
        <v>61</v>
      </c>
      <c r="AO278" t="s">
        <v>62</v>
      </c>
      <c r="AP278" t="s">
        <v>1225</v>
      </c>
      <c r="AQ278" t="s">
        <v>63</v>
      </c>
      <c r="AR278">
        <v>0</v>
      </c>
      <c r="AS278">
        <v>0</v>
      </c>
      <c r="AT278">
        <v>0</v>
      </c>
      <c r="AU278">
        <v>1</v>
      </c>
      <c r="AV278" t="s">
        <v>11</v>
      </c>
      <c r="AW278">
        <v>12</v>
      </c>
      <c r="AX278" t="s">
        <v>64</v>
      </c>
      <c r="AY278">
        <v>1</v>
      </c>
      <c r="AZ278" t="s">
        <v>90</v>
      </c>
      <c r="BA278">
        <v>41.461762</v>
      </c>
      <c r="BB278">
        <v>-81.7040989999999</v>
      </c>
      <c r="BC278">
        <v>2014</v>
      </c>
      <c r="BD278">
        <v>9</v>
      </c>
      <c r="BE278">
        <v>5599</v>
      </c>
      <c r="BF278">
        <v>125</v>
      </c>
      <c r="BG278">
        <v>390351049003</v>
      </c>
      <c r="BH278">
        <v>864</v>
      </c>
      <c r="BI278">
        <v>177361</v>
      </c>
      <c r="BJ278">
        <v>469</v>
      </c>
      <c r="BK278">
        <v>230</v>
      </c>
      <c r="BL278">
        <v>239</v>
      </c>
      <c r="BM278">
        <v>31.3</v>
      </c>
      <c r="BN278">
        <v>48</v>
      </c>
      <c r="BO278">
        <v>2</v>
      </c>
      <c r="BP278">
        <v>12</v>
      </c>
      <c r="BQ278">
        <v>17</v>
      </c>
      <c r="BR278">
        <v>28</v>
      </c>
      <c r="BS278">
        <v>22</v>
      </c>
      <c r="BT278">
        <v>19</v>
      </c>
      <c r="BU278">
        <v>8</v>
      </c>
      <c r="BV278">
        <v>74</v>
      </c>
      <c r="BW278">
        <v>17</v>
      </c>
      <c r="BX278">
        <v>0</v>
      </c>
      <c r="BY278">
        <v>22</v>
      </c>
      <c r="BZ278">
        <v>12</v>
      </c>
      <c r="CA278">
        <v>39</v>
      </c>
      <c r="CB278">
        <v>94</v>
      </c>
      <c r="CC278">
        <v>5</v>
      </c>
      <c r="CD278">
        <v>0</v>
      </c>
      <c r="CE278">
        <v>0</v>
      </c>
      <c r="CF278">
        <v>26</v>
      </c>
      <c r="CG278">
        <v>15</v>
      </c>
      <c r="CH278">
        <v>0</v>
      </c>
      <c r="CI278">
        <v>0</v>
      </c>
      <c r="CJ278">
        <v>9</v>
      </c>
      <c r="CK278">
        <v>79</v>
      </c>
      <c r="CL278">
        <v>50</v>
      </c>
      <c r="CM278">
        <v>7</v>
      </c>
      <c r="CN278">
        <v>328</v>
      </c>
      <c r="CO278">
        <v>0</v>
      </c>
      <c r="CP278">
        <v>36</v>
      </c>
      <c r="CQ278">
        <v>0</v>
      </c>
      <c r="CR278">
        <v>36</v>
      </c>
      <c r="CS278">
        <v>62</v>
      </c>
      <c r="CT278">
        <v>197</v>
      </c>
      <c r="CU278">
        <v>313</v>
      </c>
      <c r="CV278">
        <v>78</v>
      </c>
      <c r="CW278">
        <v>86</v>
      </c>
      <c r="CX278">
        <v>0</v>
      </c>
      <c r="CY278">
        <v>11</v>
      </c>
      <c r="CZ278">
        <v>44</v>
      </c>
      <c r="DA278">
        <v>20</v>
      </c>
      <c r="DB278">
        <v>50</v>
      </c>
      <c r="DC278">
        <v>24</v>
      </c>
      <c r="DD278">
        <v>0</v>
      </c>
      <c r="DE278">
        <v>0</v>
      </c>
      <c r="DF278">
        <v>29722</v>
      </c>
      <c r="DG278">
        <v>2.58</v>
      </c>
      <c r="DH278">
        <v>15</v>
      </c>
      <c r="DI278">
        <v>339</v>
      </c>
      <c r="DJ278">
        <v>182</v>
      </c>
      <c r="DK278">
        <v>157</v>
      </c>
      <c r="DL278">
        <v>132</v>
      </c>
      <c r="DM278">
        <f t="shared" si="44"/>
        <v>0</v>
      </c>
      <c r="DN278">
        <f t="shared" si="45"/>
        <v>0</v>
      </c>
      <c r="DO278">
        <f t="shared" si="46"/>
        <v>0</v>
      </c>
      <c r="DP278">
        <f t="shared" si="47"/>
        <v>1</v>
      </c>
      <c r="DQ278">
        <f t="shared" si="48"/>
        <v>0</v>
      </c>
      <c r="DR278">
        <f t="shared" si="49"/>
        <v>0</v>
      </c>
      <c r="DS278">
        <f t="shared" si="50"/>
        <v>0</v>
      </c>
      <c r="DT278">
        <f t="shared" si="51"/>
        <v>0</v>
      </c>
      <c r="DU278">
        <f t="shared" si="52"/>
        <v>0</v>
      </c>
      <c r="DV278">
        <f t="shared" si="53"/>
        <v>0</v>
      </c>
      <c r="DW278">
        <f t="shared" si="54"/>
        <v>0</v>
      </c>
    </row>
    <row r="279" spans="1:127" x14ac:dyDescent="0.25">
      <c r="A279">
        <v>20147058376</v>
      </c>
      <c r="B279">
        <v>11834</v>
      </c>
      <c r="C279" t="s">
        <v>254</v>
      </c>
      <c r="D279">
        <v>0.79</v>
      </c>
      <c r="E279">
        <v>20141002</v>
      </c>
      <c r="F279" t="s">
        <v>255</v>
      </c>
      <c r="G279">
        <v>3190</v>
      </c>
      <c r="H279">
        <v>0</v>
      </c>
      <c r="I279" t="s">
        <v>67</v>
      </c>
      <c r="J279">
        <v>20</v>
      </c>
      <c r="K279" t="s">
        <v>68</v>
      </c>
      <c r="L279" t="s">
        <v>42</v>
      </c>
      <c r="M279" t="s">
        <v>11</v>
      </c>
      <c r="N279" t="s">
        <v>43</v>
      </c>
      <c r="O279" t="s">
        <v>44</v>
      </c>
      <c r="P279" t="s">
        <v>45</v>
      </c>
      <c r="Q279" t="s">
        <v>72</v>
      </c>
      <c r="R279" t="s">
        <v>119</v>
      </c>
      <c r="S279" t="s">
        <v>185</v>
      </c>
      <c r="T279" t="s">
        <v>1226</v>
      </c>
      <c r="U279" t="s">
        <v>59</v>
      </c>
      <c r="V279" t="s">
        <v>76</v>
      </c>
      <c r="W279" t="s">
        <v>77</v>
      </c>
      <c r="X279">
        <v>15</v>
      </c>
      <c r="Y279" t="s">
        <v>60</v>
      </c>
      <c r="Z279" t="s">
        <v>74</v>
      </c>
      <c r="AA279" t="s">
        <v>54</v>
      </c>
      <c r="AB279" t="s">
        <v>11</v>
      </c>
      <c r="AC279" t="s">
        <v>75</v>
      </c>
      <c r="AD279" t="s">
        <v>97</v>
      </c>
      <c r="AE279" t="s">
        <v>54</v>
      </c>
      <c r="AF279" t="s">
        <v>48</v>
      </c>
      <c r="AG279" t="s">
        <v>150</v>
      </c>
      <c r="AH279">
        <v>41</v>
      </c>
      <c r="AI279" t="s">
        <v>60</v>
      </c>
      <c r="AJ279" t="s">
        <v>51</v>
      </c>
      <c r="AK279" t="s">
        <v>50</v>
      </c>
      <c r="AL279" t="s">
        <v>54</v>
      </c>
      <c r="AM279" t="s">
        <v>11</v>
      </c>
      <c r="AN279" t="s">
        <v>61</v>
      </c>
      <c r="AO279" t="s">
        <v>62</v>
      </c>
      <c r="AP279" t="s">
        <v>1227</v>
      </c>
      <c r="AQ279" t="s">
        <v>63</v>
      </c>
      <c r="AR279">
        <v>0</v>
      </c>
      <c r="AS279">
        <v>0</v>
      </c>
      <c r="AT279">
        <v>1</v>
      </c>
      <c r="AU279">
        <v>0</v>
      </c>
      <c r="AV279" t="s">
        <v>11</v>
      </c>
      <c r="AW279">
        <v>12</v>
      </c>
      <c r="AX279" t="s">
        <v>64</v>
      </c>
      <c r="AY279">
        <v>1</v>
      </c>
      <c r="AZ279" t="s">
        <v>90</v>
      </c>
      <c r="BA279">
        <v>41.467066000000003</v>
      </c>
      <c r="BB279">
        <v>-81.716470999999899</v>
      </c>
      <c r="BC279">
        <v>2014</v>
      </c>
      <c r="BD279">
        <v>10</v>
      </c>
      <c r="BE279">
        <v>5615</v>
      </c>
      <c r="BF279">
        <v>91</v>
      </c>
      <c r="BG279">
        <v>390351028003</v>
      </c>
      <c r="BH279">
        <v>1747</v>
      </c>
      <c r="BI279">
        <v>238790</v>
      </c>
      <c r="BJ279">
        <v>891</v>
      </c>
      <c r="BK279">
        <v>398</v>
      </c>
      <c r="BL279">
        <v>493</v>
      </c>
      <c r="BM279">
        <v>26.8</v>
      </c>
      <c r="BN279">
        <v>165</v>
      </c>
      <c r="BO279">
        <v>58</v>
      </c>
      <c r="BP279">
        <v>58</v>
      </c>
      <c r="BQ279">
        <v>34</v>
      </c>
      <c r="BR279">
        <v>55</v>
      </c>
      <c r="BS279">
        <v>0</v>
      </c>
      <c r="BT279">
        <v>6</v>
      </c>
      <c r="BU279">
        <v>65</v>
      </c>
      <c r="BV279">
        <v>16</v>
      </c>
      <c r="BW279">
        <v>25</v>
      </c>
      <c r="BX279">
        <v>74</v>
      </c>
      <c r="BY279">
        <v>37</v>
      </c>
      <c r="BZ279">
        <v>40</v>
      </c>
      <c r="CA279">
        <v>51</v>
      </c>
      <c r="CB279">
        <v>86</v>
      </c>
      <c r="CC279">
        <v>33</v>
      </c>
      <c r="CD279">
        <v>24</v>
      </c>
      <c r="CE279">
        <v>6</v>
      </c>
      <c r="CF279">
        <v>0</v>
      </c>
      <c r="CG279">
        <v>28</v>
      </c>
      <c r="CH279">
        <v>22</v>
      </c>
      <c r="CI279">
        <v>0</v>
      </c>
      <c r="CJ279">
        <v>8</v>
      </c>
      <c r="CK279">
        <v>315</v>
      </c>
      <c r="CL279">
        <v>64</v>
      </c>
      <c r="CM279">
        <v>42</v>
      </c>
      <c r="CN279">
        <v>607</v>
      </c>
      <c r="CO279">
        <v>0</v>
      </c>
      <c r="CP279">
        <v>0</v>
      </c>
      <c r="CQ279">
        <v>0</v>
      </c>
      <c r="CR279">
        <v>138</v>
      </c>
      <c r="CS279">
        <v>104</v>
      </c>
      <c r="CT279">
        <v>436</v>
      </c>
      <c r="CU279">
        <v>450</v>
      </c>
      <c r="CV279">
        <v>166</v>
      </c>
      <c r="CW279">
        <v>145</v>
      </c>
      <c r="CX279">
        <v>65</v>
      </c>
      <c r="CY279">
        <v>6</v>
      </c>
      <c r="CZ279">
        <v>61</v>
      </c>
      <c r="DA279">
        <v>7</v>
      </c>
      <c r="DB279">
        <v>0</v>
      </c>
      <c r="DC279">
        <v>0</v>
      </c>
      <c r="DD279">
        <v>0</v>
      </c>
      <c r="DE279">
        <v>0</v>
      </c>
      <c r="DF279">
        <v>19375</v>
      </c>
      <c r="DG279">
        <v>2.99</v>
      </c>
      <c r="DH279">
        <v>143</v>
      </c>
      <c r="DI279">
        <v>452</v>
      </c>
      <c r="DJ279">
        <v>298</v>
      </c>
      <c r="DK279">
        <v>154</v>
      </c>
      <c r="DL279">
        <v>148</v>
      </c>
      <c r="DM279">
        <f t="shared" si="44"/>
        <v>0</v>
      </c>
      <c r="DN279">
        <f t="shared" si="45"/>
        <v>0</v>
      </c>
      <c r="DO279">
        <f t="shared" si="46"/>
        <v>0</v>
      </c>
      <c r="DP279">
        <f t="shared" si="47"/>
        <v>1</v>
      </c>
      <c r="DQ279">
        <f t="shared" si="48"/>
        <v>0</v>
      </c>
      <c r="DR279">
        <f t="shared" si="49"/>
        <v>0</v>
      </c>
      <c r="DS279">
        <f t="shared" si="50"/>
        <v>0</v>
      </c>
      <c r="DT279">
        <f t="shared" si="51"/>
        <v>0</v>
      </c>
      <c r="DU279">
        <f t="shared" si="52"/>
        <v>0</v>
      </c>
      <c r="DV279">
        <f t="shared" si="53"/>
        <v>0</v>
      </c>
      <c r="DW279">
        <f t="shared" si="54"/>
        <v>0</v>
      </c>
    </row>
    <row r="280" spans="1:127" x14ac:dyDescent="0.25">
      <c r="A280">
        <v>20154003725</v>
      </c>
      <c r="B280">
        <v>2437</v>
      </c>
      <c r="C280" t="s">
        <v>107</v>
      </c>
      <c r="D280">
        <v>15.73</v>
      </c>
      <c r="E280">
        <v>20150212</v>
      </c>
      <c r="F280" t="s">
        <v>108</v>
      </c>
      <c r="G280" t="s">
        <v>237</v>
      </c>
      <c r="H280">
        <v>0</v>
      </c>
      <c r="I280" t="s">
        <v>67</v>
      </c>
      <c r="J280">
        <v>20</v>
      </c>
      <c r="K280" t="s">
        <v>68</v>
      </c>
      <c r="L280" t="s">
        <v>42</v>
      </c>
      <c r="M280" t="s">
        <v>11</v>
      </c>
      <c r="N280" t="s">
        <v>43</v>
      </c>
      <c r="O280" t="s">
        <v>71</v>
      </c>
      <c r="P280" t="s">
        <v>45</v>
      </c>
      <c r="Q280" t="s">
        <v>72</v>
      </c>
      <c r="R280" t="s">
        <v>95</v>
      </c>
      <c r="S280" t="s">
        <v>88</v>
      </c>
      <c r="T280" t="s">
        <v>1228</v>
      </c>
      <c r="U280" t="s">
        <v>129</v>
      </c>
      <c r="V280" t="s">
        <v>77</v>
      </c>
      <c r="W280" t="s">
        <v>47</v>
      </c>
      <c r="X280">
        <v>41</v>
      </c>
      <c r="Y280" t="s">
        <v>60</v>
      </c>
      <c r="Z280" t="s">
        <v>85</v>
      </c>
      <c r="AA280" t="s">
        <v>54</v>
      </c>
      <c r="AB280" t="s">
        <v>11</v>
      </c>
      <c r="AC280" t="s">
        <v>86</v>
      </c>
      <c r="AD280" t="s">
        <v>56</v>
      </c>
      <c r="AE280" t="s">
        <v>57</v>
      </c>
      <c r="AF280" t="s">
        <v>122</v>
      </c>
      <c r="AG280" t="s">
        <v>59</v>
      </c>
      <c r="AH280">
        <v>56</v>
      </c>
      <c r="AI280" t="s">
        <v>60</v>
      </c>
      <c r="AJ280" t="s">
        <v>77</v>
      </c>
      <c r="AK280" t="s">
        <v>50</v>
      </c>
      <c r="AL280" t="s">
        <v>54</v>
      </c>
      <c r="AM280" t="s">
        <v>11</v>
      </c>
      <c r="AN280" t="s">
        <v>61</v>
      </c>
      <c r="AO280" t="s">
        <v>62</v>
      </c>
      <c r="AP280" t="s">
        <v>1229</v>
      </c>
      <c r="AQ280" t="s">
        <v>63</v>
      </c>
      <c r="AR280">
        <v>0</v>
      </c>
      <c r="AS280">
        <v>0</v>
      </c>
      <c r="AT280">
        <v>0</v>
      </c>
      <c r="AU280">
        <v>1</v>
      </c>
      <c r="AV280" t="s">
        <v>11</v>
      </c>
      <c r="AW280">
        <v>12</v>
      </c>
      <c r="AX280" t="s">
        <v>64</v>
      </c>
      <c r="AY280">
        <v>1</v>
      </c>
      <c r="AZ280" t="s">
        <v>1</v>
      </c>
      <c r="BA280">
        <v>41.502246</v>
      </c>
      <c r="BB280">
        <v>-81.688573000000005</v>
      </c>
      <c r="BC280">
        <v>2015</v>
      </c>
      <c r="BD280">
        <v>2</v>
      </c>
      <c r="BE280">
        <v>5653</v>
      </c>
      <c r="BF280">
        <v>162</v>
      </c>
      <c r="BG280">
        <v>390351077011</v>
      </c>
      <c r="BH280">
        <v>2142</v>
      </c>
      <c r="BI280">
        <v>1770609</v>
      </c>
      <c r="BJ280">
        <v>1377</v>
      </c>
      <c r="BK280">
        <v>688</v>
      </c>
      <c r="BL280">
        <v>689</v>
      </c>
      <c r="BM280">
        <v>31.1999999999999</v>
      </c>
      <c r="BN280">
        <v>19</v>
      </c>
      <c r="BO280">
        <v>0</v>
      </c>
      <c r="BP280">
        <v>0</v>
      </c>
      <c r="BQ280">
        <v>0</v>
      </c>
      <c r="BR280">
        <v>35</v>
      </c>
      <c r="BS280">
        <v>50</v>
      </c>
      <c r="BT280">
        <v>14</v>
      </c>
      <c r="BU280">
        <v>173</v>
      </c>
      <c r="BV280">
        <v>326</v>
      </c>
      <c r="BW280">
        <v>228</v>
      </c>
      <c r="BX280">
        <v>82</v>
      </c>
      <c r="BY280">
        <v>93</v>
      </c>
      <c r="BZ280">
        <v>60</v>
      </c>
      <c r="CA280">
        <v>93</v>
      </c>
      <c r="CB280">
        <v>168</v>
      </c>
      <c r="CC280">
        <v>7</v>
      </c>
      <c r="CD280">
        <v>19</v>
      </c>
      <c r="CE280">
        <v>10</v>
      </c>
      <c r="CF280">
        <v>0</v>
      </c>
      <c r="CG280">
        <v>0</v>
      </c>
      <c r="CH280">
        <v>0</v>
      </c>
      <c r="CI280">
        <v>0</v>
      </c>
      <c r="CJ280">
        <v>0</v>
      </c>
      <c r="CK280">
        <v>19</v>
      </c>
      <c r="CL280">
        <v>10</v>
      </c>
      <c r="CM280">
        <v>358</v>
      </c>
      <c r="CN280">
        <v>871</v>
      </c>
      <c r="CO280">
        <v>30</v>
      </c>
      <c r="CP280">
        <v>62</v>
      </c>
      <c r="CQ280">
        <v>0</v>
      </c>
      <c r="CR280">
        <v>19</v>
      </c>
      <c r="CS280">
        <v>37</v>
      </c>
      <c r="CT280">
        <v>22</v>
      </c>
      <c r="CU280">
        <v>1086</v>
      </c>
      <c r="CV280">
        <v>130</v>
      </c>
      <c r="CW280">
        <v>154</v>
      </c>
      <c r="CX280">
        <v>40</v>
      </c>
      <c r="CY280">
        <v>40</v>
      </c>
      <c r="CZ280">
        <v>101</v>
      </c>
      <c r="DA280">
        <v>0</v>
      </c>
      <c r="DB280">
        <v>310</v>
      </c>
      <c r="DC280">
        <v>152</v>
      </c>
      <c r="DD280">
        <v>140</v>
      </c>
      <c r="DE280">
        <v>19</v>
      </c>
      <c r="DF280">
        <v>36786</v>
      </c>
      <c r="DG280">
        <v>1.54</v>
      </c>
      <c r="DH280">
        <v>353</v>
      </c>
      <c r="DI280">
        <v>990</v>
      </c>
      <c r="DJ280">
        <v>896</v>
      </c>
      <c r="DK280">
        <v>94</v>
      </c>
      <c r="DL280">
        <v>55</v>
      </c>
      <c r="DM280">
        <f t="shared" si="44"/>
        <v>0</v>
      </c>
      <c r="DN280">
        <f t="shared" si="45"/>
        <v>0</v>
      </c>
      <c r="DO280">
        <f t="shared" si="46"/>
        <v>0</v>
      </c>
      <c r="DP280">
        <f t="shared" si="47"/>
        <v>0</v>
      </c>
      <c r="DQ280">
        <f t="shared" si="48"/>
        <v>1</v>
      </c>
      <c r="DR280">
        <f t="shared" si="49"/>
        <v>0</v>
      </c>
      <c r="DS280">
        <f t="shared" si="50"/>
        <v>0</v>
      </c>
      <c r="DT280">
        <f t="shared" si="51"/>
        <v>0</v>
      </c>
      <c r="DU280">
        <f t="shared" si="52"/>
        <v>0</v>
      </c>
      <c r="DV280">
        <f t="shared" si="53"/>
        <v>0</v>
      </c>
      <c r="DW280">
        <f t="shared" si="54"/>
        <v>0</v>
      </c>
    </row>
    <row r="281" spans="1:127" x14ac:dyDescent="0.25">
      <c r="A281">
        <v>20154025781</v>
      </c>
      <c r="B281">
        <v>11539</v>
      </c>
      <c r="C281" t="s">
        <v>1230</v>
      </c>
      <c r="D281">
        <v>0.4</v>
      </c>
      <c r="E281">
        <v>20150831</v>
      </c>
      <c r="F281" t="s">
        <v>405</v>
      </c>
      <c r="G281">
        <v>21</v>
      </c>
      <c r="H281">
        <v>0</v>
      </c>
      <c r="I281" t="s">
        <v>40</v>
      </c>
      <c r="J281">
        <v>10</v>
      </c>
      <c r="K281" t="s">
        <v>41</v>
      </c>
      <c r="L281" t="s">
        <v>42</v>
      </c>
      <c r="M281" t="s">
        <v>11</v>
      </c>
      <c r="N281" t="s">
        <v>70</v>
      </c>
      <c r="O281" t="s">
        <v>71</v>
      </c>
      <c r="P281" t="s">
        <v>45</v>
      </c>
      <c r="Q281" t="s">
        <v>46</v>
      </c>
      <c r="R281" t="s">
        <v>209</v>
      </c>
      <c r="S281" t="s">
        <v>58</v>
      </c>
      <c r="T281" t="s">
        <v>1231</v>
      </c>
      <c r="U281" t="s">
        <v>59</v>
      </c>
      <c r="V281" t="s">
        <v>76</v>
      </c>
      <c r="W281" t="s">
        <v>77</v>
      </c>
      <c r="X281">
        <v>21</v>
      </c>
      <c r="Y281" t="s">
        <v>60</v>
      </c>
      <c r="Z281" t="s">
        <v>74</v>
      </c>
      <c r="AA281" t="s">
        <v>54</v>
      </c>
      <c r="AB281" t="s">
        <v>11</v>
      </c>
      <c r="AC281" t="s">
        <v>75</v>
      </c>
      <c r="AD281" t="s">
        <v>97</v>
      </c>
      <c r="AE281" t="s">
        <v>54</v>
      </c>
      <c r="AF281" t="s">
        <v>222</v>
      </c>
      <c r="AG281" t="s">
        <v>49</v>
      </c>
      <c r="AH281">
        <v>33</v>
      </c>
      <c r="AI281" t="s">
        <v>60</v>
      </c>
      <c r="AJ281" t="s">
        <v>50</v>
      </c>
      <c r="AK281" t="s">
        <v>51</v>
      </c>
      <c r="AL281" t="s">
        <v>54</v>
      </c>
      <c r="AM281" t="s">
        <v>11</v>
      </c>
      <c r="AN281" t="s">
        <v>192</v>
      </c>
      <c r="AO281" t="s">
        <v>62</v>
      </c>
      <c r="AP281" t="s">
        <v>1232</v>
      </c>
      <c r="AQ281" t="s">
        <v>63</v>
      </c>
      <c r="AR281">
        <v>0</v>
      </c>
      <c r="AS281">
        <v>0</v>
      </c>
      <c r="AT281">
        <v>0</v>
      </c>
      <c r="AU281">
        <v>0</v>
      </c>
      <c r="AV281" t="s">
        <v>11</v>
      </c>
      <c r="AW281">
        <v>12</v>
      </c>
      <c r="AX281" t="s">
        <v>64</v>
      </c>
      <c r="AY281">
        <v>1</v>
      </c>
      <c r="AZ281" t="s">
        <v>1</v>
      </c>
      <c r="BA281">
        <v>41.505493999999899</v>
      </c>
      <c r="BB281">
        <v>-81.677238000000003</v>
      </c>
      <c r="BC281">
        <v>2015</v>
      </c>
      <c r="BD281">
        <v>8</v>
      </c>
      <c r="BE281">
        <v>6464</v>
      </c>
      <c r="BF281">
        <v>164</v>
      </c>
      <c r="BG281">
        <v>390351078022</v>
      </c>
      <c r="BH281">
        <v>9</v>
      </c>
      <c r="BI281">
        <v>1113073</v>
      </c>
      <c r="BJ281">
        <v>2971</v>
      </c>
      <c r="BK281">
        <v>1548</v>
      </c>
      <c r="BL281">
        <v>1423</v>
      </c>
      <c r="BM281">
        <v>27.5</v>
      </c>
      <c r="BN281">
        <v>113</v>
      </c>
      <c r="BO281">
        <v>52</v>
      </c>
      <c r="BP281">
        <v>60</v>
      </c>
      <c r="BQ281">
        <v>142</v>
      </c>
      <c r="BR281">
        <v>224</v>
      </c>
      <c r="BS281">
        <v>138</v>
      </c>
      <c r="BT281">
        <v>50</v>
      </c>
      <c r="BU281">
        <v>325</v>
      </c>
      <c r="BV281">
        <v>653</v>
      </c>
      <c r="BW281">
        <v>284</v>
      </c>
      <c r="BX281">
        <v>131</v>
      </c>
      <c r="BY281">
        <v>48</v>
      </c>
      <c r="BZ281">
        <v>83</v>
      </c>
      <c r="CA281">
        <v>198</v>
      </c>
      <c r="CB281">
        <v>100</v>
      </c>
      <c r="CC281">
        <v>55</v>
      </c>
      <c r="CD281">
        <v>104</v>
      </c>
      <c r="CE281">
        <v>51</v>
      </c>
      <c r="CF281">
        <v>66</v>
      </c>
      <c r="CG281">
        <v>8</v>
      </c>
      <c r="CH281">
        <v>40</v>
      </c>
      <c r="CI281">
        <v>15</v>
      </c>
      <c r="CJ281">
        <v>31</v>
      </c>
      <c r="CK281">
        <v>367</v>
      </c>
      <c r="CL281">
        <v>211</v>
      </c>
      <c r="CM281">
        <v>1067</v>
      </c>
      <c r="CN281">
        <v>1220</v>
      </c>
      <c r="CO281">
        <v>8</v>
      </c>
      <c r="CP281">
        <v>561</v>
      </c>
      <c r="CQ281">
        <v>0</v>
      </c>
      <c r="CR281">
        <v>78</v>
      </c>
      <c r="CS281">
        <v>37</v>
      </c>
      <c r="CT281">
        <v>89</v>
      </c>
      <c r="CU281">
        <v>1867</v>
      </c>
      <c r="CV281">
        <v>288</v>
      </c>
      <c r="CW281">
        <v>213</v>
      </c>
      <c r="CX281">
        <v>33</v>
      </c>
      <c r="CY281">
        <v>80</v>
      </c>
      <c r="CZ281">
        <v>207</v>
      </c>
      <c r="DA281">
        <v>105</v>
      </c>
      <c r="DB281">
        <v>362</v>
      </c>
      <c r="DC281">
        <v>276</v>
      </c>
      <c r="DD281">
        <v>268</v>
      </c>
      <c r="DE281">
        <v>35</v>
      </c>
      <c r="DF281">
        <v>22898</v>
      </c>
      <c r="DG281">
        <v>1.84</v>
      </c>
      <c r="DH281">
        <v>694</v>
      </c>
      <c r="DI281">
        <v>2044</v>
      </c>
      <c r="DJ281">
        <v>1616</v>
      </c>
      <c r="DK281">
        <v>428</v>
      </c>
      <c r="DL281">
        <v>0</v>
      </c>
      <c r="DM281">
        <f t="shared" si="44"/>
        <v>0</v>
      </c>
      <c r="DN281">
        <f t="shared" si="45"/>
        <v>0</v>
      </c>
      <c r="DO281">
        <f t="shared" si="46"/>
        <v>0</v>
      </c>
      <c r="DP281">
        <f t="shared" si="47"/>
        <v>0</v>
      </c>
      <c r="DQ281">
        <f t="shared" si="48"/>
        <v>1</v>
      </c>
      <c r="DR281">
        <f t="shared" si="49"/>
        <v>0</v>
      </c>
      <c r="DS281">
        <f t="shared" si="50"/>
        <v>0</v>
      </c>
      <c r="DT281">
        <f t="shared" si="51"/>
        <v>0</v>
      </c>
      <c r="DU281">
        <f t="shared" si="52"/>
        <v>0</v>
      </c>
      <c r="DV281">
        <f t="shared" si="53"/>
        <v>0</v>
      </c>
      <c r="DW281">
        <f t="shared" si="54"/>
        <v>0</v>
      </c>
    </row>
    <row r="282" spans="1:127" x14ac:dyDescent="0.25">
      <c r="A282">
        <v>20128116336</v>
      </c>
      <c r="B282">
        <v>9165</v>
      </c>
      <c r="C282" t="s">
        <v>65</v>
      </c>
      <c r="D282">
        <v>6.64</v>
      </c>
      <c r="E282">
        <v>20120824</v>
      </c>
      <c r="F282" t="s">
        <v>66</v>
      </c>
      <c r="G282">
        <v>4600</v>
      </c>
      <c r="H282">
        <v>0</v>
      </c>
      <c r="I282" t="s">
        <v>125</v>
      </c>
      <c r="J282">
        <v>15</v>
      </c>
      <c r="K282" t="s">
        <v>41</v>
      </c>
      <c r="L282" t="s">
        <v>42</v>
      </c>
      <c r="M282" t="s">
        <v>11</v>
      </c>
      <c r="N282" t="s">
        <v>43</v>
      </c>
      <c r="O282" t="s">
        <v>71</v>
      </c>
      <c r="P282" t="s">
        <v>45</v>
      </c>
      <c r="Q282" t="s">
        <v>72</v>
      </c>
      <c r="R282" t="s">
        <v>195</v>
      </c>
      <c r="S282" t="s">
        <v>122</v>
      </c>
      <c r="T282" t="s">
        <v>1233</v>
      </c>
      <c r="U282" t="s">
        <v>59</v>
      </c>
      <c r="V282" t="s">
        <v>51</v>
      </c>
      <c r="W282" t="s">
        <v>50</v>
      </c>
      <c r="X282">
        <v>14</v>
      </c>
      <c r="Y282" t="s">
        <v>60</v>
      </c>
      <c r="Z282" t="s">
        <v>74</v>
      </c>
      <c r="AA282">
        <v>0</v>
      </c>
      <c r="AB282" t="s">
        <v>11</v>
      </c>
      <c r="AC282" t="s">
        <v>75</v>
      </c>
      <c r="AD282" t="s">
        <v>56</v>
      </c>
      <c r="AE282" t="s">
        <v>54</v>
      </c>
      <c r="AF282" t="s">
        <v>48</v>
      </c>
      <c r="AG282" t="s">
        <v>105</v>
      </c>
      <c r="AH282">
        <v>62</v>
      </c>
      <c r="AI282" t="s">
        <v>60</v>
      </c>
      <c r="AJ282" t="s">
        <v>77</v>
      </c>
      <c r="AK282" t="s">
        <v>76</v>
      </c>
      <c r="AL282" t="s">
        <v>54</v>
      </c>
      <c r="AM282" t="s">
        <v>11</v>
      </c>
      <c r="AN282" t="s">
        <v>61</v>
      </c>
      <c r="AO282" t="s">
        <v>62</v>
      </c>
      <c r="AP282" t="s">
        <v>1234</v>
      </c>
      <c r="AQ282" t="s">
        <v>63</v>
      </c>
      <c r="AR282">
        <v>0</v>
      </c>
      <c r="AS282">
        <v>0</v>
      </c>
      <c r="AT282">
        <v>0</v>
      </c>
      <c r="AU282">
        <v>1</v>
      </c>
      <c r="AV282" t="s">
        <v>11</v>
      </c>
      <c r="AW282">
        <v>12</v>
      </c>
      <c r="AX282" t="s">
        <v>64</v>
      </c>
      <c r="AY282">
        <v>1</v>
      </c>
      <c r="AZ282" t="s">
        <v>90</v>
      </c>
      <c r="BA282">
        <v>41.487135000000002</v>
      </c>
      <c r="BB282">
        <v>-81.718453999999895</v>
      </c>
      <c r="BC282">
        <v>2012</v>
      </c>
      <c r="BD282">
        <v>8</v>
      </c>
      <c r="BE282">
        <v>6498</v>
      </c>
      <c r="BF282">
        <v>94</v>
      </c>
      <c r="BG282">
        <v>390351031001</v>
      </c>
      <c r="BH282">
        <v>1749</v>
      </c>
      <c r="BI282">
        <v>669059</v>
      </c>
      <c r="BJ282">
        <v>1176</v>
      </c>
      <c r="BK282">
        <v>700</v>
      </c>
      <c r="BL282">
        <v>476</v>
      </c>
      <c r="BM282">
        <v>28.3</v>
      </c>
      <c r="BN282">
        <v>97</v>
      </c>
      <c r="BO282">
        <v>90</v>
      </c>
      <c r="BP282">
        <v>40</v>
      </c>
      <c r="BQ282">
        <v>32</v>
      </c>
      <c r="BR282">
        <v>35</v>
      </c>
      <c r="BS282">
        <v>16</v>
      </c>
      <c r="BT282">
        <v>71</v>
      </c>
      <c r="BU282">
        <v>103</v>
      </c>
      <c r="BV282">
        <v>156</v>
      </c>
      <c r="BW282">
        <v>51</v>
      </c>
      <c r="BX282">
        <v>66</v>
      </c>
      <c r="BY282">
        <v>76</v>
      </c>
      <c r="BZ282">
        <v>68</v>
      </c>
      <c r="CA282">
        <v>40</v>
      </c>
      <c r="CB282">
        <v>100</v>
      </c>
      <c r="CC282">
        <v>26</v>
      </c>
      <c r="CD282">
        <v>24</v>
      </c>
      <c r="CE282">
        <v>48</v>
      </c>
      <c r="CF282">
        <v>0</v>
      </c>
      <c r="CG282">
        <v>0</v>
      </c>
      <c r="CH282">
        <v>31</v>
      </c>
      <c r="CI282">
        <v>4</v>
      </c>
      <c r="CJ282">
        <v>2</v>
      </c>
      <c r="CK282">
        <v>259</v>
      </c>
      <c r="CL282">
        <v>85</v>
      </c>
      <c r="CM282">
        <v>138</v>
      </c>
      <c r="CN282">
        <v>970</v>
      </c>
      <c r="CO282">
        <v>0</v>
      </c>
      <c r="CP282">
        <v>10</v>
      </c>
      <c r="CQ282">
        <v>12</v>
      </c>
      <c r="CR282">
        <v>30</v>
      </c>
      <c r="CS282">
        <v>16</v>
      </c>
      <c r="CT282">
        <v>292</v>
      </c>
      <c r="CU282">
        <v>692</v>
      </c>
      <c r="CV282">
        <v>108</v>
      </c>
      <c r="CW282">
        <v>144</v>
      </c>
      <c r="CX282">
        <v>35</v>
      </c>
      <c r="CY282">
        <v>59</v>
      </c>
      <c r="CZ282">
        <v>171</v>
      </c>
      <c r="DA282">
        <v>36</v>
      </c>
      <c r="DB282">
        <v>68</v>
      </c>
      <c r="DC282">
        <v>54</v>
      </c>
      <c r="DD282">
        <v>13</v>
      </c>
      <c r="DE282">
        <v>4</v>
      </c>
      <c r="DF282">
        <v>33661</v>
      </c>
      <c r="DG282">
        <v>2.36</v>
      </c>
      <c r="DH282">
        <v>66</v>
      </c>
      <c r="DI282">
        <v>584</v>
      </c>
      <c r="DJ282">
        <v>499</v>
      </c>
      <c r="DK282">
        <v>85</v>
      </c>
      <c r="DL282">
        <v>207</v>
      </c>
      <c r="DM282">
        <f t="shared" si="44"/>
        <v>0</v>
      </c>
      <c r="DN282">
        <f t="shared" si="45"/>
        <v>1</v>
      </c>
      <c r="DO282">
        <f t="shared" si="46"/>
        <v>0</v>
      </c>
      <c r="DP282">
        <f t="shared" si="47"/>
        <v>0</v>
      </c>
      <c r="DQ282">
        <f t="shared" si="48"/>
        <v>0</v>
      </c>
      <c r="DR282">
        <f t="shared" si="49"/>
        <v>0</v>
      </c>
      <c r="DS282">
        <f t="shared" si="50"/>
        <v>0</v>
      </c>
      <c r="DT282">
        <f t="shared" si="51"/>
        <v>0</v>
      </c>
      <c r="DU282">
        <f t="shared" si="52"/>
        <v>0</v>
      </c>
      <c r="DV282">
        <f t="shared" si="53"/>
        <v>0</v>
      </c>
      <c r="DW282">
        <f t="shared" si="54"/>
        <v>0</v>
      </c>
    </row>
    <row r="283" spans="1:127" x14ac:dyDescent="0.25">
      <c r="A283">
        <v>20124016875</v>
      </c>
      <c r="B283">
        <v>11056</v>
      </c>
      <c r="C283" t="s">
        <v>138</v>
      </c>
      <c r="D283">
        <v>0.01</v>
      </c>
      <c r="E283">
        <v>20121009</v>
      </c>
      <c r="F283" t="s">
        <v>139</v>
      </c>
      <c r="G283">
        <v>85</v>
      </c>
      <c r="H283">
        <v>0</v>
      </c>
      <c r="I283" t="s">
        <v>115</v>
      </c>
      <c r="J283">
        <v>7</v>
      </c>
      <c r="K283" t="s">
        <v>41</v>
      </c>
      <c r="L283" t="s">
        <v>42</v>
      </c>
      <c r="M283" t="s">
        <v>11</v>
      </c>
      <c r="N283" t="s">
        <v>43</v>
      </c>
      <c r="O283" t="s">
        <v>71</v>
      </c>
      <c r="P283" t="s">
        <v>45</v>
      </c>
      <c r="Q283" t="s">
        <v>72</v>
      </c>
      <c r="R283" t="s">
        <v>276</v>
      </c>
      <c r="S283" t="s">
        <v>98</v>
      </c>
      <c r="T283" t="s">
        <v>1235</v>
      </c>
      <c r="U283" t="s">
        <v>59</v>
      </c>
      <c r="V283" t="s">
        <v>76</v>
      </c>
      <c r="W283" t="s">
        <v>77</v>
      </c>
      <c r="X283">
        <v>15</v>
      </c>
      <c r="Y283" t="s">
        <v>60</v>
      </c>
      <c r="Z283" t="s">
        <v>74</v>
      </c>
      <c r="AA283" t="s">
        <v>54</v>
      </c>
      <c r="AB283" t="s">
        <v>11</v>
      </c>
      <c r="AC283" t="s">
        <v>75</v>
      </c>
      <c r="AD283" t="s">
        <v>97</v>
      </c>
      <c r="AE283" t="s">
        <v>54</v>
      </c>
      <c r="AF283" t="s">
        <v>88</v>
      </c>
      <c r="AG283" t="s">
        <v>49</v>
      </c>
      <c r="AH283">
        <v>45</v>
      </c>
      <c r="AI283" t="s">
        <v>60</v>
      </c>
      <c r="AJ283" t="s">
        <v>50</v>
      </c>
      <c r="AK283" t="s">
        <v>77</v>
      </c>
      <c r="AL283" t="s">
        <v>54</v>
      </c>
      <c r="AM283" t="s">
        <v>11</v>
      </c>
      <c r="AN283" t="s">
        <v>61</v>
      </c>
      <c r="AO283" t="s">
        <v>62</v>
      </c>
      <c r="AP283" t="s">
        <v>1236</v>
      </c>
      <c r="AQ283" t="s">
        <v>151</v>
      </c>
      <c r="AR283">
        <v>0</v>
      </c>
      <c r="AS283">
        <v>0</v>
      </c>
      <c r="AT283">
        <v>1</v>
      </c>
      <c r="AU283">
        <v>0</v>
      </c>
      <c r="AV283" t="s">
        <v>126</v>
      </c>
      <c r="AW283">
        <v>12</v>
      </c>
      <c r="AX283" t="s">
        <v>64</v>
      </c>
      <c r="AY283">
        <v>1</v>
      </c>
      <c r="AZ283" t="s">
        <v>1</v>
      </c>
      <c r="BA283">
        <v>41.478704</v>
      </c>
      <c r="BB283">
        <v>-81.743195</v>
      </c>
      <c r="BC283">
        <v>2012</v>
      </c>
      <c r="BD283">
        <v>10</v>
      </c>
      <c r="BE283">
        <v>6625</v>
      </c>
      <c r="BF283">
        <v>71</v>
      </c>
      <c r="BG283">
        <v>390351018001</v>
      </c>
      <c r="BH283">
        <v>1693</v>
      </c>
      <c r="BI283">
        <v>314708</v>
      </c>
      <c r="BJ283">
        <v>991</v>
      </c>
      <c r="BK283">
        <v>511</v>
      </c>
      <c r="BL283">
        <v>480</v>
      </c>
      <c r="BM283">
        <v>52.299999999999898</v>
      </c>
      <c r="BN283">
        <v>33</v>
      </c>
      <c r="BO283">
        <v>27</v>
      </c>
      <c r="BP283">
        <v>22</v>
      </c>
      <c r="BQ283">
        <v>0</v>
      </c>
      <c r="BR283">
        <v>31</v>
      </c>
      <c r="BS283">
        <v>11</v>
      </c>
      <c r="BT283">
        <v>15</v>
      </c>
      <c r="BU283">
        <v>28</v>
      </c>
      <c r="BV283">
        <v>23</v>
      </c>
      <c r="BW283">
        <v>38</v>
      </c>
      <c r="BX283">
        <v>65</v>
      </c>
      <c r="BY283">
        <v>73</v>
      </c>
      <c r="BZ283">
        <v>95</v>
      </c>
      <c r="CA283">
        <v>67</v>
      </c>
      <c r="CB283">
        <v>145</v>
      </c>
      <c r="CC283">
        <v>38</v>
      </c>
      <c r="CD283">
        <v>40</v>
      </c>
      <c r="CE283">
        <v>17</v>
      </c>
      <c r="CF283">
        <v>20</v>
      </c>
      <c r="CG283">
        <v>64</v>
      </c>
      <c r="CH283">
        <v>13</v>
      </c>
      <c r="CI283">
        <v>40</v>
      </c>
      <c r="CJ283">
        <v>86</v>
      </c>
      <c r="CK283">
        <v>82</v>
      </c>
      <c r="CL283">
        <v>240</v>
      </c>
      <c r="CM283">
        <v>314</v>
      </c>
      <c r="CN283">
        <v>566</v>
      </c>
      <c r="CO283">
        <v>0</v>
      </c>
      <c r="CP283">
        <v>7</v>
      </c>
      <c r="CQ283">
        <v>0</v>
      </c>
      <c r="CR283">
        <v>52</v>
      </c>
      <c r="CS283">
        <v>52</v>
      </c>
      <c r="CT283">
        <v>189</v>
      </c>
      <c r="CU283">
        <v>824</v>
      </c>
      <c r="CV283">
        <v>307</v>
      </c>
      <c r="CW283">
        <v>183</v>
      </c>
      <c r="CX283">
        <v>15</v>
      </c>
      <c r="CY283">
        <v>26</v>
      </c>
      <c r="CZ283">
        <v>143</v>
      </c>
      <c r="DA283">
        <v>56</v>
      </c>
      <c r="DB283">
        <v>58</v>
      </c>
      <c r="DC283">
        <v>30</v>
      </c>
      <c r="DD283">
        <v>6</v>
      </c>
      <c r="DE283">
        <v>0</v>
      </c>
      <c r="DF283">
        <v>18472</v>
      </c>
      <c r="DG283">
        <v>2.98</v>
      </c>
      <c r="DH283">
        <v>165</v>
      </c>
      <c r="DI283">
        <v>522</v>
      </c>
      <c r="DJ283">
        <v>333</v>
      </c>
      <c r="DK283">
        <v>189</v>
      </c>
      <c r="DL283">
        <v>99</v>
      </c>
      <c r="DM283">
        <f t="shared" si="44"/>
        <v>0</v>
      </c>
      <c r="DN283">
        <f t="shared" si="45"/>
        <v>1</v>
      </c>
      <c r="DO283">
        <f t="shared" si="46"/>
        <v>0</v>
      </c>
      <c r="DP283">
        <f t="shared" si="47"/>
        <v>0</v>
      </c>
      <c r="DQ283">
        <f t="shared" si="48"/>
        <v>0</v>
      </c>
      <c r="DR283">
        <f t="shared" si="49"/>
        <v>0</v>
      </c>
      <c r="DS283">
        <f t="shared" si="50"/>
        <v>0</v>
      </c>
      <c r="DT283">
        <f t="shared" si="51"/>
        <v>0</v>
      </c>
      <c r="DU283">
        <f t="shared" si="52"/>
        <v>0</v>
      </c>
      <c r="DV283">
        <f t="shared" si="53"/>
        <v>0</v>
      </c>
      <c r="DW283">
        <f t="shared" si="54"/>
        <v>0</v>
      </c>
    </row>
    <row r="284" spans="1:127" x14ac:dyDescent="0.25">
      <c r="A284">
        <v>20124017256</v>
      </c>
      <c r="B284">
        <v>11541</v>
      </c>
      <c r="C284" t="s">
        <v>37</v>
      </c>
      <c r="D284">
        <v>1.08</v>
      </c>
      <c r="E284">
        <v>20121022</v>
      </c>
      <c r="F284" t="s">
        <v>38</v>
      </c>
      <c r="G284" t="s">
        <v>39</v>
      </c>
      <c r="H284">
        <v>0</v>
      </c>
      <c r="I284" t="s">
        <v>40</v>
      </c>
      <c r="J284">
        <v>17</v>
      </c>
      <c r="K284" t="s">
        <v>41</v>
      </c>
      <c r="L284" t="s">
        <v>42</v>
      </c>
      <c r="M284" t="s">
        <v>11</v>
      </c>
      <c r="N284" t="s">
        <v>43</v>
      </c>
      <c r="O284" t="s">
        <v>44</v>
      </c>
      <c r="P284" t="s">
        <v>45</v>
      </c>
      <c r="Q284" t="s">
        <v>46</v>
      </c>
      <c r="R284" t="s">
        <v>47</v>
      </c>
      <c r="S284" t="s">
        <v>48</v>
      </c>
      <c r="T284" t="s">
        <v>1237</v>
      </c>
      <c r="U284" t="s">
        <v>49</v>
      </c>
      <c r="V284" t="s">
        <v>50</v>
      </c>
      <c r="W284" t="s">
        <v>51</v>
      </c>
      <c r="X284">
        <v>0</v>
      </c>
      <c r="Y284" t="s">
        <v>52</v>
      </c>
      <c r="Z284" t="s">
        <v>53</v>
      </c>
      <c r="AA284" t="s">
        <v>54</v>
      </c>
      <c r="AB284" t="s">
        <v>11</v>
      </c>
      <c r="AC284" t="s">
        <v>55</v>
      </c>
      <c r="AD284" t="s">
        <v>56</v>
      </c>
      <c r="AE284" t="s">
        <v>57</v>
      </c>
      <c r="AF284" t="s">
        <v>58</v>
      </c>
      <c r="AG284" t="s">
        <v>59</v>
      </c>
      <c r="AH284">
        <v>37</v>
      </c>
      <c r="AI284" t="s">
        <v>60</v>
      </c>
      <c r="AJ284" t="s">
        <v>47</v>
      </c>
      <c r="AK284" t="s">
        <v>47</v>
      </c>
      <c r="AL284" t="s">
        <v>54</v>
      </c>
      <c r="AM284" t="s">
        <v>11</v>
      </c>
      <c r="AN284" t="s">
        <v>61</v>
      </c>
      <c r="AO284" t="s">
        <v>62</v>
      </c>
      <c r="AP284" t="s">
        <v>1238</v>
      </c>
      <c r="AQ284" t="s">
        <v>63</v>
      </c>
      <c r="AR284">
        <v>0</v>
      </c>
      <c r="AS284">
        <v>0</v>
      </c>
      <c r="AT284">
        <v>0</v>
      </c>
      <c r="AU284">
        <v>1</v>
      </c>
      <c r="AV284" t="s">
        <v>11</v>
      </c>
      <c r="AW284">
        <v>12</v>
      </c>
      <c r="AX284" t="s">
        <v>64</v>
      </c>
      <c r="AY284">
        <v>1</v>
      </c>
      <c r="AZ284" t="s">
        <v>1</v>
      </c>
      <c r="BA284">
        <v>41.500281000000001</v>
      </c>
      <c r="BB284">
        <v>-81.686777000000006</v>
      </c>
      <c r="BC284">
        <v>2012</v>
      </c>
      <c r="BD284">
        <v>10</v>
      </c>
      <c r="BE284">
        <v>6659</v>
      </c>
      <c r="BF284">
        <v>162</v>
      </c>
      <c r="BG284">
        <v>390351077011</v>
      </c>
      <c r="BH284">
        <v>2142</v>
      </c>
      <c r="BI284">
        <v>1770609</v>
      </c>
      <c r="BJ284">
        <v>1377</v>
      </c>
      <c r="BK284">
        <v>688</v>
      </c>
      <c r="BL284">
        <v>689</v>
      </c>
      <c r="BM284">
        <v>31.1999999999999</v>
      </c>
      <c r="BN284">
        <v>19</v>
      </c>
      <c r="BO284">
        <v>0</v>
      </c>
      <c r="BP284">
        <v>0</v>
      </c>
      <c r="BQ284">
        <v>0</v>
      </c>
      <c r="BR284">
        <v>35</v>
      </c>
      <c r="BS284">
        <v>50</v>
      </c>
      <c r="BT284">
        <v>14</v>
      </c>
      <c r="BU284">
        <v>173</v>
      </c>
      <c r="BV284">
        <v>326</v>
      </c>
      <c r="BW284">
        <v>228</v>
      </c>
      <c r="BX284">
        <v>82</v>
      </c>
      <c r="BY284">
        <v>93</v>
      </c>
      <c r="BZ284">
        <v>60</v>
      </c>
      <c r="CA284">
        <v>93</v>
      </c>
      <c r="CB284">
        <v>168</v>
      </c>
      <c r="CC284">
        <v>7</v>
      </c>
      <c r="CD284">
        <v>19</v>
      </c>
      <c r="CE284">
        <v>10</v>
      </c>
      <c r="CF284">
        <v>0</v>
      </c>
      <c r="CG284">
        <v>0</v>
      </c>
      <c r="CH284">
        <v>0</v>
      </c>
      <c r="CI284">
        <v>0</v>
      </c>
      <c r="CJ284">
        <v>0</v>
      </c>
      <c r="CK284">
        <v>19</v>
      </c>
      <c r="CL284">
        <v>10</v>
      </c>
      <c r="CM284">
        <v>358</v>
      </c>
      <c r="CN284">
        <v>871</v>
      </c>
      <c r="CO284">
        <v>30</v>
      </c>
      <c r="CP284">
        <v>62</v>
      </c>
      <c r="CQ284">
        <v>0</v>
      </c>
      <c r="CR284">
        <v>19</v>
      </c>
      <c r="CS284">
        <v>37</v>
      </c>
      <c r="CT284">
        <v>22</v>
      </c>
      <c r="CU284">
        <v>1086</v>
      </c>
      <c r="CV284">
        <v>130</v>
      </c>
      <c r="CW284">
        <v>154</v>
      </c>
      <c r="CX284">
        <v>40</v>
      </c>
      <c r="CY284">
        <v>40</v>
      </c>
      <c r="CZ284">
        <v>101</v>
      </c>
      <c r="DA284">
        <v>0</v>
      </c>
      <c r="DB284">
        <v>310</v>
      </c>
      <c r="DC284">
        <v>152</v>
      </c>
      <c r="DD284">
        <v>140</v>
      </c>
      <c r="DE284">
        <v>19</v>
      </c>
      <c r="DF284">
        <v>36786</v>
      </c>
      <c r="DG284">
        <v>1.54</v>
      </c>
      <c r="DH284">
        <v>353</v>
      </c>
      <c r="DI284">
        <v>990</v>
      </c>
      <c r="DJ284">
        <v>896</v>
      </c>
      <c r="DK284">
        <v>94</v>
      </c>
      <c r="DL284">
        <v>55</v>
      </c>
      <c r="DM284">
        <f t="shared" si="44"/>
        <v>0</v>
      </c>
      <c r="DN284">
        <f t="shared" si="45"/>
        <v>1</v>
      </c>
      <c r="DO284">
        <f t="shared" si="46"/>
        <v>0</v>
      </c>
      <c r="DP284">
        <f t="shared" si="47"/>
        <v>0</v>
      </c>
      <c r="DQ284">
        <f t="shared" si="48"/>
        <v>0</v>
      </c>
      <c r="DR284">
        <f t="shared" si="49"/>
        <v>0</v>
      </c>
      <c r="DS284">
        <f t="shared" si="50"/>
        <v>0</v>
      </c>
      <c r="DT284">
        <f t="shared" si="51"/>
        <v>0</v>
      </c>
      <c r="DU284">
        <f t="shared" si="52"/>
        <v>0</v>
      </c>
      <c r="DV284">
        <f t="shared" si="53"/>
        <v>0</v>
      </c>
      <c r="DW284">
        <f t="shared" si="54"/>
        <v>0</v>
      </c>
    </row>
    <row r="285" spans="1:127" x14ac:dyDescent="0.25">
      <c r="A285">
        <v>20124024324</v>
      </c>
      <c r="B285">
        <v>14132</v>
      </c>
      <c r="C285" t="s">
        <v>65</v>
      </c>
      <c r="D285">
        <v>4.63</v>
      </c>
      <c r="E285">
        <v>20121224</v>
      </c>
      <c r="F285" t="s">
        <v>66</v>
      </c>
      <c r="G285" t="s">
        <v>715</v>
      </c>
      <c r="H285">
        <v>0</v>
      </c>
      <c r="I285" t="s">
        <v>40</v>
      </c>
      <c r="J285">
        <v>17</v>
      </c>
      <c r="K285" t="s">
        <v>68</v>
      </c>
      <c r="L285" t="s">
        <v>42</v>
      </c>
      <c r="M285" t="s">
        <v>11</v>
      </c>
      <c r="N285" t="s">
        <v>43</v>
      </c>
      <c r="O285" t="s">
        <v>134</v>
      </c>
      <c r="P285" t="s">
        <v>104</v>
      </c>
      <c r="Q285" t="s">
        <v>94</v>
      </c>
      <c r="R285" t="s">
        <v>106</v>
      </c>
      <c r="S285" t="s">
        <v>122</v>
      </c>
      <c r="T285" t="s">
        <v>1239</v>
      </c>
      <c r="U285" t="s">
        <v>59</v>
      </c>
      <c r="V285" t="s">
        <v>76</v>
      </c>
      <c r="W285" t="s">
        <v>189</v>
      </c>
      <c r="X285">
        <v>17</v>
      </c>
      <c r="Y285" t="s">
        <v>60</v>
      </c>
      <c r="Z285" t="s">
        <v>74</v>
      </c>
      <c r="AA285" t="s">
        <v>54</v>
      </c>
      <c r="AB285" t="s">
        <v>11</v>
      </c>
      <c r="AC285" t="s">
        <v>75</v>
      </c>
      <c r="AD285" t="s">
        <v>232</v>
      </c>
      <c r="AE285" t="s">
        <v>54</v>
      </c>
      <c r="AF285" t="s">
        <v>96</v>
      </c>
      <c r="AG285" t="s">
        <v>129</v>
      </c>
      <c r="AH285">
        <v>28</v>
      </c>
      <c r="AI285" t="s">
        <v>60</v>
      </c>
      <c r="AJ285" t="s">
        <v>77</v>
      </c>
      <c r="AK285" t="s">
        <v>188</v>
      </c>
      <c r="AL285" t="s">
        <v>54</v>
      </c>
      <c r="AM285" t="s">
        <v>11</v>
      </c>
      <c r="AN285" t="s">
        <v>61</v>
      </c>
      <c r="AO285" t="s">
        <v>62</v>
      </c>
      <c r="AP285" t="s">
        <v>1240</v>
      </c>
      <c r="AQ285" t="s">
        <v>63</v>
      </c>
      <c r="AR285">
        <v>0</v>
      </c>
      <c r="AS285">
        <v>0</v>
      </c>
      <c r="AT285">
        <v>1</v>
      </c>
      <c r="AU285">
        <v>0</v>
      </c>
      <c r="AV285" t="s">
        <v>11</v>
      </c>
      <c r="AW285">
        <v>12</v>
      </c>
      <c r="AX285" t="s">
        <v>64</v>
      </c>
      <c r="AY285">
        <v>1</v>
      </c>
      <c r="AZ285" t="s">
        <v>1</v>
      </c>
      <c r="BA285">
        <v>41.480001999999899</v>
      </c>
      <c r="BB285">
        <v>-81.754535000000004</v>
      </c>
      <c r="BC285">
        <v>2012</v>
      </c>
      <c r="BD285">
        <v>12</v>
      </c>
      <c r="BE285">
        <v>6851</v>
      </c>
      <c r="BF285">
        <v>58</v>
      </c>
      <c r="BG285">
        <v>390351011012</v>
      </c>
      <c r="BH285">
        <v>1594</v>
      </c>
      <c r="BI285">
        <v>159137</v>
      </c>
      <c r="BJ285">
        <v>807</v>
      </c>
      <c r="BK285">
        <v>427</v>
      </c>
      <c r="BL285">
        <v>380</v>
      </c>
      <c r="BM285">
        <v>46.799999999999898</v>
      </c>
      <c r="BN285">
        <v>43</v>
      </c>
      <c r="BO285">
        <v>10</v>
      </c>
      <c r="BP285">
        <v>9</v>
      </c>
      <c r="BQ285">
        <v>20</v>
      </c>
      <c r="BR285">
        <v>31</v>
      </c>
      <c r="BS285">
        <v>26</v>
      </c>
      <c r="BT285">
        <v>18</v>
      </c>
      <c r="BU285">
        <v>11</v>
      </c>
      <c r="BV285">
        <v>21</v>
      </c>
      <c r="BW285">
        <v>75</v>
      </c>
      <c r="BX285">
        <v>58</v>
      </c>
      <c r="BY285">
        <v>57</v>
      </c>
      <c r="BZ285">
        <v>85</v>
      </c>
      <c r="CA285">
        <v>70</v>
      </c>
      <c r="CB285">
        <v>117</v>
      </c>
      <c r="CC285">
        <v>62</v>
      </c>
      <c r="CD285">
        <v>8</v>
      </c>
      <c r="CE285">
        <v>27</v>
      </c>
      <c r="CF285">
        <v>9</v>
      </c>
      <c r="CG285">
        <v>6</v>
      </c>
      <c r="CH285">
        <v>27</v>
      </c>
      <c r="CI285">
        <v>0</v>
      </c>
      <c r="CJ285">
        <v>17</v>
      </c>
      <c r="CK285">
        <v>82</v>
      </c>
      <c r="CL285">
        <v>86</v>
      </c>
      <c r="CM285">
        <v>451</v>
      </c>
      <c r="CN285">
        <v>263</v>
      </c>
      <c r="CO285">
        <v>0</v>
      </c>
      <c r="CP285">
        <v>40</v>
      </c>
      <c r="CQ285">
        <v>0</v>
      </c>
      <c r="CR285">
        <v>5</v>
      </c>
      <c r="CS285">
        <v>48</v>
      </c>
      <c r="CT285">
        <v>75</v>
      </c>
      <c r="CU285">
        <v>639</v>
      </c>
      <c r="CV285">
        <v>169</v>
      </c>
      <c r="CW285">
        <v>133</v>
      </c>
      <c r="CX285">
        <v>36</v>
      </c>
      <c r="CY285">
        <v>48</v>
      </c>
      <c r="CZ285">
        <v>147</v>
      </c>
      <c r="DA285">
        <v>60</v>
      </c>
      <c r="DB285">
        <v>30</v>
      </c>
      <c r="DC285">
        <v>16</v>
      </c>
      <c r="DD285">
        <v>0</v>
      </c>
      <c r="DE285">
        <v>0</v>
      </c>
      <c r="DF285">
        <v>13778</v>
      </c>
      <c r="DG285">
        <v>1.32</v>
      </c>
      <c r="DH285">
        <v>295</v>
      </c>
      <c r="DI285">
        <v>741</v>
      </c>
      <c r="DJ285">
        <v>610</v>
      </c>
      <c r="DK285">
        <v>131</v>
      </c>
      <c r="DL285">
        <v>25</v>
      </c>
      <c r="DM285">
        <f t="shared" si="44"/>
        <v>0</v>
      </c>
      <c r="DN285">
        <f t="shared" si="45"/>
        <v>1</v>
      </c>
      <c r="DO285">
        <f t="shared" si="46"/>
        <v>0</v>
      </c>
      <c r="DP285">
        <f t="shared" si="47"/>
        <v>0</v>
      </c>
      <c r="DQ285">
        <f t="shared" si="48"/>
        <v>0</v>
      </c>
      <c r="DR285">
        <f t="shared" si="49"/>
        <v>0</v>
      </c>
      <c r="DS285">
        <f t="shared" si="50"/>
        <v>0</v>
      </c>
      <c r="DT285">
        <f t="shared" si="51"/>
        <v>0</v>
      </c>
      <c r="DU285">
        <f t="shared" si="52"/>
        <v>0</v>
      </c>
      <c r="DV285">
        <f t="shared" si="53"/>
        <v>0</v>
      </c>
      <c r="DW285">
        <f t="shared" si="54"/>
        <v>0</v>
      </c>
    </row>
    <row r="286" spans="1:127" x14ac:dyDescent="0.25">
      <c r="A286">
        <v>20128052495</v>
      </c>
      <c r="B286">
        <v>4126</v>
      </c>
      <c r="C286" t="s">
        <v>65</v>
      </c>
      <c r="D286">
        <v>5.67</v>
      </c>
      <c r="E286">
        <v>20120417</v>
      </c>
      <c r="F286" t="s">
        <v>66</v>
      </c>
      <c r="G286" t="s">
        <v>200</v>
      </c>
      <c r="H286">
        <v>0</v>
      </c>
      <c r="I286" t="s">
        <v>115</v>
      </c>
      <c r="J286">
        <v>13</v>
      </c>
      <c r="K286" t="s">
        <v>41</v>
      </c>
      <c r="L286" t="s">
        <v>42</v>
      </c>
      <c r="M286" t="s">
        <v>11</v>
      </c>
      <c r="N286" t="s">
        <v>70</v>
      </c>
      <c r="O286" t="s">
        <v>71</v>
      </c>
      <c r="P286" t="s">
        <v>45</v>
      </c>
      <c r="Q286" t="s">
        <v>94</v>
      </c>
      <c r="R286" t="s">
        <v>47</v>
      </c>
      <c r="S286" t="s">
        <v>122</v>
      </c>
      <c r="T286" t="s">
        <v>1241</v>
      </c>
      <c r="U286" t="s">
        <v>59</v>
      </c>
      <c r="V286" t="s">
        <v>77</v>
      </c>
      <c r="W286" t="s">
        <v>76</v>
      </c>
      <c r="X286" t="s">
        <v>11</v>
      </c>
      <c r="Y286" t="s">
        <v>11</v>
      </c>
      <c r="Z286" t="s">
        <v>201</v>
      </c>
      <c r="AA286">
        <v>0</v>
      </c>
      <c r="AB286" t="s">
        <v>11</v>
      </c>
      <c r="AC286" t="s">
        <v>75</v>
      </c>
      <c r="AD286" t="s">
        <v>56</v>
      </c>
      <c r="AE286" t="s">
        <v>47</v>
      </c>
      <c r="AF286" t="s">
        <v>48</v>
      </c>
      <c r="AG286" t="s">
        <v>89</v>
      </c>
      <c r="AH286">
        <v>31</v>
      </c>
      <c r="AI286" t="s">
        <v>60</v>
      </c>
      <c r="AJ286" t="s">
        <v>50</v>
      </c>
      <c r="AK286" t="s">
        <v>51</v>
      </c>
      <c r="AL286" t="s">
        <v>54</v>
      </c>
      <c r="AM286" t="s">
        <v>11</v>
      </c>
      <c r="AN286" t="s">
        <v>61</v>
      </c>
      <c r="AO286" t="s">
        <v>62</v>
      </c>
      <c r="AP286" t="s">
        <v>1242</v>
      </c>
      <c r="AQ286" t="s">
        <v>63</v>
      </c>
      <c r="AR286">
        <v>0</v>
      </c>
      <c r="AS286">
        <v>0</v>
      </c>
      <c r="AT286">
        <v>0</v>
      </c>
      <c r="AU286">
        <v>0</v>
      </c>
      <c r="AV286" t="s">
        <v>11</v>
      </c>
      <c r="AW286">
        <v>12</v>
      </c>
      <c r="AX286" t="s">
        <v>64</v>
      </c>
      <c r="AY286">
        <v>1</v>
      </c>
      <c r="AZ286" t="s">
        <v>90</v>
      </c>
      <c r="BA286">
        <v>41.482616999999898</v>
      </c>
      <c r="BB286">
        <v>-81.735793999999899</v>
      </c>
      <c r="BC286">
        <v>2012</v>
      </c>
      <c r="BD286">
        <v>4</v>
      </c>
      <c r="BE286">
        <v>6883</v>
      </c>
      <c r="BF286">
        <v>1104</v>
      </c>
      <c r="BG286">
        <v>390351012002</v>
      </c>
      <c r="BH286">
        <v>1960</v>
      </c>
      <c r="BI286">
        <v>348274</v>
      </c>
      <c r="BJ286">
        <v>1405</v>
      </c>
      <c r="BK286">
        <v>740</v>
      </c>
      <c r="BL286">
        <v>665</v>
      </c>
      <c r="BM286">
        <v>35.200000000000003</v>
      </c>
      <c r="BN286">
        <v>26</v>
      </c>
      <c r="BO286">
        <v>45</v>
      </c>
      <c r="BP286">
        <v>56</v>
      </c>
      <c r="BQ286">
        <v>104</v>
      </c>
      <c r="BR286">
        <v>143</v>
      </c>
      <c r="BS286">
        <v>32</v>
      </c>
      <c r="BT286">
        <v>0</v>
      </c>
      <c r="BU286">
        <v>26</v>
      </c>
      <c r="BV286">
        <v>175</v>
      </c>
      <c r="BW286">
        <v>92</v>
      </c>
      <c r="BX286">
        <v>98</v>
      </c>
      <c r="BY286">
        <v>113</v>
      </c>
      <c r="BZ286">
        <v>87</v>
      </c>
      <c r="CA286">
        <v>87</v>
      </c>
      <c r="CB286">
        <v>102</v>
      </c>
      <c r="CC286">
        <v>30</v>
      </c>
      <c r="CD286">
        <v>7</v>
      </c>
      <c r="CE286">
        <v>0</v>
      </c>
      <c r="CF286">
        <v>8</v>
      </c>
      <c r="CG286">
        <v>34</v>
      </c>
      <c r="CH286">
        <v>46</v>
      </c>
      <c r="CI286">
        <v>34</v>
      </c>
      <c r="CJ286">
        <v>60</v>
      </c>
      <c r="CK286">
        <v>231</v>
      </c>
      <c r="CL286">
        <v>182</v>
      </c>
      <c r="CM286">
        <v>469</v>
      </c>
      <c r="CN286">
        <v>800</v>
      </c>
      <c r="CO286">
        <v>53</v>
      </c>
      <c r="CP286">
        <v>51</v>
      </c>
      <c r="CQ286">
        <v>0</v>
      </c>
      <c r="CR286">
        <v>17</v>
      </c>
      <c r="CS286">
        <v>15</v>
      </c>
      <c r="CT286">
        <v>211</v>
      </c>
      <c r="CU286">
        <v>973</v>
      </c>
      <c r="CV286">
        <v>222</v>
      </c>
      <c r="CW286">
        <v>248</v>
      </c>
      <c r="CX286">
        <v>16</v>
      </c>
      <c r="CY286">
        <v>37</v>
      </c>
      <c r="CZ286">
        <v>203</v>
      </c>
      <c r="DA286">
        <v>47</v>
      </c>
      <c r="DB286">
        <v>158</v>
      </c>
      <c r="DC286">
        <v>25</v>
      </c>
      <c r="DD286">
        <v>0</v>
      </c>
      <c r="DE286">
        <v>17</v>
      </c>
      <c r="DF286">
        <v>16958</v>
      </c>
      <c r="DG286">
        <v>2.0299999999999998</v>
      </c>
      <c r="DH286">
        <v>353</v>
      </c>
      <c r="DI286">
        <v>932</v>
      </c>
      <c r="DJ286">
        <v>693</v>
      </c>
      <c r="DK286">
        <v>239</v>
      </c>
      <c r="DL286">
        <v>145</v>
      </c>
      <c r="DM286">
        <f t="shared" si="44"/>
        <v>0</v>
      </c>
      <c r="DN286">
        <f t="shared" si="45"/>
        <v>1</v>
      </c>
      <c r="DO286">
        <f t="shared" si="46"/>
        <v>0</v>
      </c>
      <c r="DP286">
        <f t="shared" si="47"/>
        <v>0</v>
      </c>
      <c r="DQ286">
        <f t="shared" si="48"/>
        <v>0</v>
      </c>
      <c r="DR286">
        <f t="shared" si="49"/>
        <v>0</v>
      </c>
      <c r="DS286">
        <f t="shared" si="50"/>
        <v>0</v>
      </c>
      <c r="DT286">
        <f t="shared" si="51"/>
        <v>0</v>
      </c>
      <c r="DU286">
        <f t="shared" si="52"/>
        <v>0</v>
      </c>
      <c r="DV286">
        <f t="shared" si="53"/>
        <v>0</v>
      </c>
      <c r="DW286">
        <f t="shared" si="54"/>
        <v>0</v>
      </c>
    </row>
    <row r="287" spans="1:127" x14ac:dyDescent="0.25">
      <c r="A287">
        <v>20128052528</v>
      </c>
      <c r="B287">
        <v>4018</v>
      </c>
      <c r="C287" t="s">
        <v>142</v>
      </c>
      <c r="D287">
        <v>0.96</v>
      </c>
      <c r="E287">
        <v>20120414</v>
      </c>
      <c r="F287" t="s">
        <v>143</v>
      </c>
      <c r="G287" t="s">
        <v>155</v>
      </c>
      <c r="H287">
        <v>0</v>
      </c>
      <c r="I287" t="s">
        <v>102</v>
      </c>
      <c r="J287">
        <v>13</v>
      </c>
      <c r="K287" t="s">
        <v>41</v>
      </c>
      <c r="L287" t="s">
        <v>42</v>
      </c>
      <c r="M287" t="s">
        <v>11</v>
      </c>
      <c r="N287" t="s">
        <v>43</v>
      </c>
      <c r="O287" t="s">
        <v>44</v>
      </c>
      <c r="P287" t="s">
        <v>104</v>
      </c>
      <c r="Q287" t="s">
        <v>46</v>
      </c>
      <c r="R287" t="s">
        <v>95</v>
      </c>
      <c r="S287" t="s">
        <v>88</v>
      </c>
      <c r="T287" t="s">
        <v>1243</v>
      </c>
      <c r="U287" t="s">
        <v>123</v>
      </c>
      <c r="V287" t="s">
        <v>51</v>
      </c>
      <c r="W287" t="s">
        <v>76</v>
      </c>
      <c r="X287">
        <v>0</v>
      </c>
      <c r="Y287" t="s">
        <v>11</v>
      </c>
      <c r="Z287" t="s">
        <v>85</v>
      </c>
      <c r="AA287">
        <v>0</v>
      </c>
      <c r="AB287" t="s">
        <v>11</v>
      </c>
      <c r="AC287" t="s">
        <v>86</v>
      </c>
      <c r="AD287" t="s">
        <v>56</v>
      </c>
      <c r="AE287" t="s">
        <v>57</v>
      </c>
      <c r="AF287" t="s">
        <v>122</v>
      </c>
      <c r="AG287" t="s">
        <v>59</v>
      </c>
      <c r="AH287">
        <v>17</v>
      </c>
      <c r="AI287" t="s">
        <v>60</v>
      </c>
      <c r="AJ287" t="s">
        <v>51</v>
      </c>
      <c r="AK287" t="s">
        <v>50</v>
      </c>
      <c r="AL287" t="s">
        <v>54</v>
      </c>
      <c r="AM287" t="s">
        <v>11</v>
      </c>
      <c r="AN287" t="s">
        <v>61</v>
      </c>
      <c r="AO287" t="s">
        <v>62</v>
      </c>
      <c r="AP287" t="s">
        <v>1244</v>
      </c>
      <c r="AQ287" t="s">
        <v>63</v>
      </c>
      <c r="AR287">
        <v>0</v>
      </c>
      <c r="AS287">
        <v>0</v>
      </c>
      <c r="AT287">
        <v>0</v>
      </c>
      <c r="AU287">
        <v>1</v>
      </c>
      <c r="AV287" t="s">
        <v>11</v>
      </c>
      <c r="AW287">
        <v>12</v>
      </c>
      <c r="AX287" t="s">
        <v>64</v>
      </c>
      <c r="AY287">
        <v>1</v>
      </c>
      <c r="AZ287" t="s">
        <v>90</v>
      </c>
      <c r="BA287">
        <v>41.469949999999898</v>
      </c>
      <c r="BB287">
        <v>-81.696928</v>
      </c>
      <c r="BC287">
        <v>2012</v>
      </c>
      <c r="BD287">
        <v>4</v>
      </c>
      <c r="BE287">
        <v>6889</v>
      </c>
      <c r="BF287">
        <v>122</v>
      </c>
      <c r="BG287">
        <v>390351048002</v>
      </c>
      <c r="BH287">
        <v>1832</v>
      </c>
      <c r="BI287">
        <v>181231</v>
      </c>
      <c r="BJ287">
        <v>698</v>
      </c>
      <c r="BK287">
        <v>330</v>
      </c>
      <c r="BL287">
        <v>368</v>
      </c>
      <c r="BM287">
        <v>30.6999999999999</v>
      </c>
      <c r="BN287">
        <v>52</v>
      </c>
      <c r="BO287">
        <v>63</v>
      </c>
      <c r="BP287">
        <v>65</v>
      </c>
      <c r="BQ287">
        <v>35</v>
      </c>
      <c r="BR287">
        <v>59</v>
      </c>
      <c r="BS287">
        <v>0</v>
      </c>
      <c r="BT287">
        <v>0</v>
      </c>
      <c r="BU287">
        <v>17</v>
      </c>
      <c r="BV287">
        <v>45</v>
      </c>
      <c r="BW287">
        <v>45</v>
      </c>
      <c r="BX287">
        <v>78</v>
      </c>
      <c r="BY287">
        <v>20</v>
      </c>
      <c r="BZ287">
        <v>47</v>
      </c>
      <c r="CA287">
        <v>58</v>
      </c>
      <c r="CB287">
        <v>65</v>
      </c>
      <c r="CC287">
        <v>0</v>
      </c>
      <c r="CD287">
        <v>20</v>
      </c>
      <c r="CE287">
        <v>12</v>
      </c>
      <c r="CF287">
        <v>0</v>
      </c>
      <c r="CG287">
        <v>5</v>
      </c>
      <c r="CH287">
        <v>12</v>
      </c>
      <c r="CI287">
        <v>0</v>
      </c>
      <c r="CJ287">
        <v>0</v>
      </c>
      <c r="CK287">
        <v>215</v>
      </c>
      <c r="CL287">
        <v>29</v>
      </c>
      <c r="CM287">
        <v>249</v>
      </c>
      <c r="CN287">
        <v>259</v>
      </c>
      <c r="CO287">
        <v>0</v>
      </c>
      <c r="CP287">
        <v>0</v>
      </c>
      <c r="CQ287">
        <v>0</v>
      </c>
      <c r="CR287">
        <v>166</v>
      </c>
      <c r="CS287">
        <v>24</v>
      </c>
      <c r="CT287">
        <v>273</v>
      </c>
      <c r="CU287">
        <v>407</v>
      </c>
      <c r="CV287">
        <v>157</v>
      </c>
      <c r="CW287">
        <v>84</v>
      </c>
      <c r="CX287">
        <v>37</v>
      </c>
      <c r="CY287">
        <v>37</v>
      </c>
      <c r="CZ287">
        <v>44</v>
      </c>
      <c r="DA287">
        <v>23</v>
      </c>
      <c r="DB287">
        <v>11</v>
      </c>
      <c r="DC287">
        <v>11</v>
      </c>
      <c r="DD287">
        <v>0</v>
      </c>
      <c r="DE287">
        <v>3</v>
      </c>
      <c r="DF287">
        <v>19904</v>
      </c>
      <c r="DG287">
        <v>2.74</v>
      </c>
      <c r="DH287">
        <v>84</v>
      </c>
      <c r="DI287">
        <v>314</v>
      </c>
      <c r="DJ287">
        <v>255</v>
      </c>
      <c r="DK287">
        <v>59</v>
      </c>
      <c r="DL287">
        <v>67</v>
      </c>
      <c r="DM287">
        <f t="shared" si="44"/>
        <v>0</v>
      </c>
      <c r="DN287">
        <f t="shared" si="45"/>
        <v>1</v>
      </c>
      <c r="DO287">
        <f t="shared" si="46"/>
        <v>0</v>
      </c>
      <c r="DP287">
        <f t="shared" si="47"/>
        <v>0</v>
      </c>
      <c r="DQ287">
        <f t="shared" si="48"/>
        <v>0</v>
      </c>
      <c r="DR287">
        <f t="shared" si="49"/>
        <v>0</v>
      </c>
      <c r="DS287">
        <f t="shared" si="50"/>
        <v>0</v>
      </c>
      <c r="DT287">
        <f t="shared" si="51"/>
        <v>0</v>
      </c>
      <c r="DU287">
        <f t="shared" si="52"/>
        <v>0</v>
      </c>
      <c r="DV287">
        <f t="shared" si="53"/>
        <v>0</v>
      </c>
      <c r="DW287">
        <f t="shared" si="54"/>
        <v>0</v>
      </c>
    </row>
    <row r="288" spans="1:127" x14ac:dyDescent="0.25">
      <c r="A288">
        <v>20128052577</v>
      </c>
      <c r="B288">
        <v>4111</v>
      </c>
      <c r="C288" t="s">
        <v>107</v>
      </c>
      <c r="D288">
        <v>15.88</v>
      </c>
      <c r="E288">
        <v>20120417</v>
      </c>
      <c r="F288" t="s">
        <v>108</v>
      </c>
      <c r="G288" t="s">
        <v>297</v>
      </c>
      <c r="H288">
        <v>0</v>
      </c>
      <c r="I288" t="s">
        <v>115</v>
      </c>
      <c r="J288">
        <v>7</v>
      </c>
      <c r="K288" t="s">
        <v>41</v>
      </c>
      <c r="L288" t="s">
        <v>42</v>
      </c>
      <c r="M288" t="s">
        <v>11</v>
      </c>
      <c r="N288" t="s">
        <v>43</v>
      </c>
      <c r="O288" t="s">
        <v>71</v>
      </c>
      <c r="P288" t="s">
        <v>45</v>
      </c>
      <c r="Q288" t="s">
        <v>46</v>
      </c>
      <c r="R288" t="s">
        <v>83</v>
      </c>
      <c r="S288" t="s">
        <v>84</v>
      </c>
      <c r="T288" t="s">
        <v>1245</v>
      </c>
      <c r="U288" t="s">
        <v>59</v>
      </c>
      <c r="V288" t="s">
        <v>77</v>
      </c>
      <c r="W288" t="s">
        <v>76</v>
      </c>
      <c r="X288">
        <v>28</v>
      </c>
      <c r="Y288" t="s">
        <v>60</v>
      </c>
      <c r="Z288" t="s">
        <v>85</v>
      </c>
      <c r="AA288" t="s">
        <v>54</v>
      </c>
      <c r="AB288" t="s">
        <v>11</v>
      </c>
      <c r="AC288" t="s">
        <v>86</v>
      </c>
      <c r="AD288" t="s">
        <v>56</v>
      </c>
      <c r="AE288" t="s">
        <v>95</v>
      </c>
      <c r="AF288" t="s">
        <v>96</v>
      </c>
      <c r="AG288" t="s">
        <v>89</v>
      </c>
      <c r="AH288" t="s">
        <v>11</v>
      </c>
      <c r="AI288" t="s">
        <v>11</v>
      </c>
      <c r="AJ288" t="s">
        <v>76</v>
      </c>
      <c r="AK288" t="s">
        <v>51</v>
      </c>
      <c r="AL288">
        <v>0</v>
      </c>
      <c r="AM288" t="s">
        <v>11</v>
      </c>
      <c r="AN288" t="s">
        <v>61</v>
      </c>
      <c r="AO288" t="s">
        <v>62</v>
      </c>
      <c r="AP288" t="s">
        <v>1246</v>
      </c>
      <c r="AQ288" t="s">
        <v>63</v>
      </c>
      <c r="AR288">
        <v>0</v>
      </c>
      <c r="AS288">
        <v>0</v>
      </c>
      <c r="AT288">
        <v>0</v>
      </c>
      <c r="AU288">
        <v>1</v>
      </c>
      <c r="AV288" t="s">
        <v>11</v>
      </c>
      <c r="AW288">
        <v>12</v>
      </c>
      <c r="AX288" t="s">
        <v>64</v>
      </c>
      <c r="AY288">
        <v>1</v>
      </c>
      <c r="AZ288" t="s">
        <v>90</v>
      </c>
      <c r="BA288">
        <v>41.503495999999899</v>
      </c>
      <c r="BB288">
        <v>-81.6861269999999</v>
      </c>
      <c r="BC288">
        <v>2012</v>
      </c>
      <c r="BD288">
        <v>4</v>
      </c>
      <c r="BE288">
        <v>6905</v>
      </c>
      <c r="BF288">
        <v>163</v>
      </c>
      <c r="BG288">
        <v>390351078021</v>
      </c>
      <c r="BH288">
        <v>1904</v>
      </c>
      <c r="BI288">
        <v>417649</v>
      </c>
      <c r="BJ288">
        <v>366</v>
      </c>
      <c r="BK288">
        <v>192</v>
      </c>
      <c r="BL288">
        <v>174</v>
      </c>
      <c r="BM288">
        <v>58.299999999999898</v>
      </c>
      <c r="BN288">
        <v>0</v>
      </c>
      <c r="BO288">
        <v>0</v>
      </c>
      <c r="BP288">
        <v>0</v>
      </c>
      <c r="BQ288">
        <v>0</v>
      </c>
      <c r="BR288">
        <v>0</v>
      </c>
      <c r="BS288">
        <v>21</v>
      </c>
      <c r="BT288">
        <v>0</v>
      </c>
      <c r="BU288">
        <v>0</v>
      </c>
      <c r="BV288">
        <v>19</v>
      </c>
      <c r="BW288">
        <v>31</v>
      </c>
      <c r="BX288">
        <v>0</v>
      </c>
      <c r="BY288">
        <v>0</v>
      </c>
      <c r="BZ288">
        <v>10</v>
      </c>
      <c r="CA288">
        <v>44</v>
      </c>
      <c r="CB288">
        <v>80</v>
      </c>
      <c r="CC288">
        <v>11</v>
      </c>
      <c r="CD288">
        <v>29</v>
      </c>
      <c r="CE288">
        <v>27</v>
      </c>
      <c r="CF288">
        <v>23</v>
      </c>
      <c r="CG288">
        <v>26</v>
      </c>
      <c r="CH288">
        <v>23</v>
      </c>
      <c r="CI288">
        <v>18</v>
      </c>
      <c r="CJ288">
        <v>4</v>
      </c>
      <c r="CK288">
        <v>0</v>
      </c>
      <c r="CL288">
        <v>121</v>
      </c>
      <c r="CM288">
        <v>229</v>
      </c>
      <c r="CN288">
        <v>70</v>
      </c>
      <c r="CO288">
        <v>0</v>
      </c>
      <c r="CP288">
        <v>48</v>
      </c>
      <c r="CQ288">
        <v>0</v>
      </c>
      <c r="CR288">
        <v>0</v>
      </c>
      <c r="CS288">
        <v>19</v>
      </c>
      <c r="CT288">
        <v>0</v>
      </c>
      <c r="CU288">
        <v>345</v>
      </c>
      <c r="CV288">
        <v>77</v>
      </c>
      <c r="CW288">
        <v>153</v>
      </c>
      <c r="CX288">
        <v>10</v>
      </c>
      <c r="CY288">
        <v>0</v>
      </c>
      <c r="CZ288">
        <v>59</v>
      </c>
      <c r="DA288">
        <v>23</v>
      </c>
      <c r="DB288">
        <v>16</v>
      </c>
      <c r="DC288">
        <v>7</v>
      </c>
      <c r="DD288">
        <v>0</v>
      </c>
      <c r="DE288">
        <v>0</v>
      </c>
      <c r="DF288">
        <v>8771</v>
      </c>
      <c r="DG288">
        <v>1.35</v>
      </c>
      <c r="DH288">
        <v>224</v>
      </c>
      <c r="DI288">
        <v>356</v>
      </c>
      <c r="DJ288">
        <v>271</v>
      </c>
      <c r="DK288">
        <v>85</v>
      </c>
      <c r="DL288">
        <v>7</v>
      </c>
      <c r="DM288">
        <f t="shared" si="44"/>
        <v>0</v>
      </c>
      <c r="DN288">
        <f t="shared" si="45"/>
        <v>1</v>
      </c>
      <c r="DO288">
        <f t="shared" si="46"/>
        <v>0</v>
      </c>
      <c r="DP288">
        <f t="shared" si="47"/>
        <v>0</v>
      </c>
      <c r="DQ288">
        <f t="shared" si="48"/>
        <v>0</v>
      </c>
      <c r="DR288">
        <f t="shared" si="49"/>
        <v>0</v>
      </c>
      <c r="DS288">
        <f t="shared" si="50"/>
        <v>0</v>
      </c>
      <c r="DT288">
        <f t="shared" si="51"/>
        <v>0</v>
      </c>
      <c r="DU288">
        <f t="shared" si="52"/>
        <v>0</v>
      </c>
      <c r="DV288">
        <f t="shared" si="53"/>
        <v>0</v>
      </c>
      <c r="DW288">
        <f t="shared" si="54"/>
        <v>0</v>
      </c>
    </row>
    <row r="289" spans="1:127" x14ac:dyDescent="0.25">
      <c r="A289">
        <v>20118100918</v>
      </c>
      <c r="B289">
        <v>7231</v>
      </c>
      <c r="C289" t="s">
        <v>172</v>
      </c>
      <c r="D289">
        <v>0.56999999999999995</v>
      </c>
      <c r="E289">
        <v>20110617</v>
      </c>
      <c r="F289" t="s">
        <v>173</v>
      </c>
      <c r="G289" t="s">
        <v>147</v>
      </c>
      <c r="H289">
        <v>0</v>
      </c>
      <c r="I289" t="s">
        <v>125</v>
      </c>
      <c r="J289">
        <v>18</v>
      </c>
      <c r="K289" t="s">
        <v>41</v>
      </c>
      <c r="L289" t="s">
        <v>42</v>
      </c>
      <c r="M289" t="s">
        <v>11</v>
      </c>
      <c r="N289" t="s">
        <v>43</v>
      </c>
      <c r="O289" t="s">
        <v>71</v>
      </c>
      <c r="P289" t="s">
        <v>45</v>
      </c>
      <c r="Q289" t="s">
        <v>72</v>
      </c>
      <c r="R289" t="s">
        <v>87</v>
      </c>
      <c r="S289" t="s">
        <v>48</v>
      </c>
      <c r="T289" t="s">
        <v>1247</v>
      </c>
      <c r="U289" t="s">
        <v>89</v>
      </c>
      <c r="V289" t="s">
        <v>50</v>
      </c>
      <c r="W289" t="s">
        <v>51</v>
      </c>
      <c r="X289">
        <v>0</v>
      </c>
      <c r="Y289" t="s">
        <v>11</v>
      </c>
      <c r="Z289" t="s">
        <v>74</v>
      </c>
      <c r="AA289" t="s">
        <v>54</v>
      </c>
      <c r="AB289" t="s">
        <v>11</v>
      </c>
      <c r="AC289" t="s">
        <v>86</v>
      </c>
      <c r="AD289" t="s">
        <v>97</v>
      </c>
      <c r="AE289" t="s">
        <v>57</v>
      </c>
      <c r="AF289" t="s">
        <v>98</v>
      </c>
      <c r="AG289" t="s">
        <v>59</v>
      </c>
      <c r="AH289">
        <v>35</v>
      </c>
      <c r="AI289" t="s">
        <v>52</v>
      </c>
      <c r="AJ289" t="s">
        <v>76</v>
      </c>
      <c r="AK289" t="s">
        <v>77</v>
      </c>
      <c r="AL289" t="s">
        <v>54</v>
      </c>
      <c r="AM289" t="s">
        <v>11</v>
      </c>
      <c r="AN289" t="s">
        <v>61</v>
      </c>
      <c r="AO289" t="s">
        <v>62</v>
      </c>
      <c r="AP289" t="s">
        <v>1248</v>
      </c>
      <c r="AQ289" t="s">
        <v>63</v>
      </c>
      <c r="AR289">
        <v>0</v>
      </c>
      <c r="AS289">
        <v>0</v>
      </c>
      <c r="AT289">
        <v>1</v>
      </c>
      <c r="AU289">
        <v>0</v>
      </c>
      <c r="AV289" t="s">
        <v>174</v>
      </c>
      <c r="AW289">
        <v>12</v>
      </c>
      <c r="AX289" t="s">
        <v>64</v>
      </c>
      <c r="AY289">
        <v>1</v>
      </c>
      <c r="AZ289" t="s">
        <v>90</v>
      </c>
      <c r="BA289">
        <v>41.5024459999999</v>
      </c>
      <c r="BB289">
        <v>-81.692927999999895</v>
      </c>
      <c r="BC289">
        <v>2011</v>
      </c>
      <c r="BD289">
        <v>6</v>
      </c>
      <c r="BE289">
        <v>7029</v>
      </c>
      <c r="BF289">
        <v>162</v>
      </c>
      <c r="BG289">
        <v>390351077011</v>
      </c>
      <c r="BH289">
        <v>2142</v>
      </c>
      <c r="BI289">
        <v>1770609</v>
      </c>
      <c r="BJ289">
        <v>1377</v>
      </c>
      <c r="BK289">
        <v>688</v>
      </c>
      <c r="BL289">
        <v>689</v>
      </c>
      <c r="BM289">
        <v>31.1999999999999</v>
      </c>
      <c r="BN289">
        <v>19</v>
      </c>
      <c r="BO289">
        <v>0</v>
      </c>
      <c r="BP289">
        <v>0</v>
      </c>
      <c r="BQ289">
        <v>0</v>
      </c>
      <c r="BR289">
        <v>35</v>
      </c>
      <c r="BS289">
        <v>50</v>
      </c>
      <c r="BT289">
        <v>14</v>
      </c>
      <c r="BU289">
        <v>173</v>
      </c>
      <c r="BV289">
        <v>326</v>
      </c>
      <c r="BW289">
        <v>228</v>
      </c>
      <c r="BX289">
        <v>82</v>
      </c>
      <c r="BY289">
        <v>93</v>
      </c>
      <c r="BZ289">
        <v>60</v>
      </c>
      <c r="CA289">
        <v>93</v>
      </c>
      <c r="CB289">
        <v>168</v>
      </c>
      <c r="CC289">
        <v>7</v>
      </c>
      <c r="CD289">
        <v>19</v>
      </c>
      <c r="CE289">
        <v>10</v>
      </c>
      <c r="CF289">
        <v>0</v>
      </c>
      <c r="CG289">
        <v>0</v>
      </c>
      <c r="CH289">
        <v>0</v>
      </c>
      <c r="CI289">
        <v>0</v>
      </c>
      <c r="CJ289">
        <v>0</v>
      </c>
      <c r="CK289">
        <v>19</v>
      </c>
      <c r="CL289">
        <v>10</v>
      </c>
      <c r="CM289">
        <v>358</v>
      </c>
      <c r="CN289">
        <v>871</v>
      </c>
      <c r="CO289">
        <v>30</v>
      </c>
      <c r="CP289">
        <v>62</v>
      </c>
      <c r="CQ289">
        <v>0</v>
      </c>
      <c r="CR289">
        <v>19</v>
      </c>
      <c r="CS289">
        <v>37</v>
      </c>
      <c r="CT289">
        <v>22</v>
      </c>
      <c r="CU289">
        <v>1086</v>
      </c>
      <c r="CV289">
        <v>130</v>
      </c>
      <c r="CW289">
        <v>154</v>
      </c>
      <c r="CX289">
        <v>40</v>
      </c>
      <c r="CY289">
        <v>40</v>
      </c>
      <c r="CZ289">
        <v>101</v>
      </c>
      <c r="DA289">
        <v>0</v>
      </c>
      <c r="DB289">
        <v>310</v>
      </c>
      <c r="DC289">
        <v>152</v>
      </c>
      <c r="DD289">
        <v>140</v>
      </c>
      <c r="DE289">
        <v>19</v>
      </c>
      <c r="DF289">
        <v>36786</v>
      </c>
      <c r="DG289">
        <v>1.54</v>
      </c>
      <c r="DH289">
        <v>353</v>
      </c>
      <c r="DI289">
        <v>990</v>
      </c>
      <c r="DJ289">
        <v>896</v>
      </c>
      <c r="DK289">
        <v>94</v>
      </c>
      <c r="DL289">
        <v>55</v>
      </c>
      <c r="DM289">
        <f t="shared" si="44"/>
        <v>1</v>
      </c>
      <c r="DN289">
        <f t="shared" si="45"/>
        <v>0</v>
      </c>
      <c r="DO289">
        <f t="shared" si="46"/>
        <v>0</v>
      </c>
      <c r="DP289">
        <f t="shared" si="47"/>
        <v>0</v>
      </c>
      <c r="DQ289">
        <f t="shared" si="48"/>
        <v>0</v>
      </c>
      <c r="DR289">
        <f t="shared" si="49"/>
        <v>0</v>
      </c>
      <c r="DS289">
        <f t="shared" si="50"/>
        <v>0</v>
      </c>
      <c r="DT289">
        <f t="shared" si="51"/>
        <v>0</v>
      </c>
      <c r="DU289">
        <f t="shared" si="52"/>
        <v>0</v>
      </c>
      <c r="DV289">
        <f t="shared" si="53"/>
        <v>0</v>
      </c>
      <c r="DW289">
        <f t="shared" si="54"/>
        <v>0</v>
      </c>
    </row>
    <row r="290" spans="1:127" x14ac:dyDescent="0.25">
      <c r="A290">
        <v>20118101349</v>
      </c>
      <c r="B290">
        <v>7103</v>
      </c>
      <c r="C290" t="s">
        <v>175</v>
      </c>
      <c r="D290">
        <v>0.06</v>
      </c>
      <c r="E290">
        <v>20110618</v>
      </c>
      <c r="F290" t="s">
        <v>176</v>
      </c>
      <c r="G290" t="s">
        <v>177</v>
      </c>
      <c r="H290">
        <v>0</v>
      </c>
      <c r="I290" t="s">
        <v>102</v>
      </c>
      <c r="J290">
        <v>2</v>
      </c>
      <c r="K290" t="s">
        <v>68</v>
      </c>
      <c r="L290" t="s">
        <v>42</v>
      </c>
      <c r="M290" t="s">
        <v>11</v>
      </c>
      <c r="N290" t="s">
        <v>70</v>
      </c>
      <c r="O290" t="s">
        <v>71</v>
      </c>
      <c r="P290" t="s">
        <v>45</v>
      </c>
      <c r="Q290" t="s">
        <v>46</v>
      </c>
      <c r="R290" t="s">
        <v>87</v>
      </c>
      <c r="S290" t="s">
        <v>96</v>
      </c>
      <c r="T290" t="s">
        <v>1249</v>
      </c>
      <c r="U290" t="s">
        <v>49</v>
      </c>
      <c r="V290" t="s">
        <v>51</v>
      </c>
      <c r="W290" t="s">
        <v>76</v>
      </c>
      <c r="X290">
        <v>26</v>
      </c>
      <c r="Y290" t="s">
        <v>60</v>
      </c>
      <c r="Z290" t="s">
        <v>85</v>
      </c>
      <c r="AA290" t="s">
        <v>54</v>
      </c>
      <c r="AB290" t="s">
        <v>11</v>
      </c>
      <c r="AC290" t="s">
        <v>86</v>
      </c>
      <c r="AD290" t="s">
        <v>56</v>
      </c>
      <c r="AE290" t="s">
        <v>57</v>
      </c>
      <c r="AF290" t="s">
        <v>98</v>
      </c>
      <c r="AG290" t="s">
        <v>59</v>
      </c>
      <c r="AH290">
        <v>59</v>
      </c>
      <c r="AI290" t="s">
        <v>52</v>
      </c>
      <c r="AJ290" t="s">
        <v>51</v>
      </c>
      <c r="AK290" t="s">
        <v>50</v>
      </c>
      <c r="AL290" t="s">
        <v>54</v>
      </c>
      <c r="AM290" t="s">
        <v>11</v>
      </c>
      <c r="AN290" t="s">
        <v>61</v>
      </c>
      <c r="AO290" t="s">
        <v>62</v>
      </c>
      <c r="AP290" t="s">
        <v>1250</v>
      </c>
      <c r="AQ290" t="s">
        <v>63</v>
      </c>
      <c r="AR290">
        <v>0</v>
      </c>
      <c r="AS290">
        <v>0</v>
      </c>
      <c r="AT290">
        <v>0</v>
      </c>
      <c r="AU290">
        <v>0</v>
      </c>
      <c r="AV290" t="s">
        <v>11</v>
      </c>
      <c r="AW290">
        <v>12</v>
      </c>
      <c r="AX290" t="s">
        <v>64</v>
      </c>
      <c r="AY290">
        <v>1</v>
      </c>
      <c r="AZ290" t="s">
        <v>90</v>
      </c>
      <c r="BA290">
        <v>41.500314000000003</v>
      </c>
      <c r="BB290">
        <v>-81.694264000000004</v>
      </c>
      <c r="BC290">
        <v>2011</v>
      </c>
      <c r="BD290">
        <v>6</v>
      </c>
      <c r="BE290">
        <v>7113</v>
      </c>
      <c r="BF290">
        <v>162</v>
      </c>
      <c r="BG290">
        <v>390351077011</v>
      </c>
      <c r="BH290">
        <v>2142</v>
      </c>
      <c r="BI290">
        <v>1770609</v>
      </c>
      <c r="BJ290">
        <v>1377</v>
      </c>
      <c r="BK290">
        <v>688</v>
      </c>
      <c r="BL290">
        <v>689</v>
      </c>
      <c r="BM290">
        <v>31.1999999999999</v>
      </c>
      <c r="BN290">
        <v>19</v>
      </c>
      <c r="BO290">
        <v>0</v>
      </c>
      <c r="BP290">
        <v>0</v>
      </c>
      <c r="BQ290">
        <v>0</v>
      </c>
      <c r="BR290">
        <v>35</v>
      </c>
      <c r="BS290">
        <v>50</v>
      </c>
      <c r="BT290">
        <v>14</v>
      </c>
      <c r="BU290">
        <v>173</v>
      </c>
      <c r="BV290">
        <v>326</v>
      </c>
      <c r="BW290">
        <v>228</v>
      </c>
      <c r="BX290">
        <v>82</v>
      </c>
      <c r="BY290">
        <v>93</v>
      </c>
      <c r="BZ290">
        <v>60</v>
      </c>
      <c r="CA290">
        <v>93</v>
      </c>
      <c r="CB290">
        <v>168</v>
      </c>
      <c r="CC290">
        <v>7</v>
      </c>
      <c r="CD290">
        <v>19</v>
      </c>
      <c r="CE290">
        <v>10</v>
      </c>
      <c r="CF290">
        <v>0</v>
      </c>
      <c r="CG290">
        <v>0</v>
      </c>
      <c r="CH290">
        <v>0</v>
      </c>
      <c r="CI290">
        <v>0</v>
      </c>
      <c r="CJ290">
        <v>0</v>
      </c>
      <c r="CK290">
        <v>19</v>
      </c>
      <c r="CL290">
        <v>10</v>
      </c>
      <c r="CM290">
        <v>358</v>
      </c>
      <c r="CN290">
        <v>871</v>
      </c>
      <c r="CO290">
        <v>30</v>
      </c>
      <c r="CP290">
        <v>62</v>
      </c>
      <c r="CQ290">
        <v>0</v>
      </c>
      <c r="CR290">
        <v>19</v>
      </c>
      <c r="CS290">
        <v>37</v>
      </c>
      <c r="CT290">
        <v>22</v>
      </c>
      <c r="CU290">
        <v>1086</v>
      </c>
      <c r="CV290">
        <v>130</v>
      </c>
      <c r="CW290">
        <v>154</v>
      </c>
      <c r="CX290">
        <v>40</v>
      </c>
      <c r="CY290">
        <v>40</v>
      </c>
      <c r="CZ290">
        <v>101</v>
      </c>
      <c r="DA290">
        <v>0</v>
      </c>
      <c r="DB290">
        <v>310</v>
      </c>
      <c r="DC290">
        <v>152</v>
      </c>
      <c r="DD290">
        <v>140</v>
      </c>
      <c r="DE290">
        <v>19</v>
      </c>
      <c r="DF290">
        <v>36786</v>
      </c>
      <c r="DG290">
        <v>1.54</v>
      </c>
      <c r="DH290">
        <v>353</v>
      </c>
      <c r="DI290">
        <v>990</v>
      </c>
      <c r="DJ290">
        <v>896</v>
      </c>
      <c r="DK290">
        <v>94</v>
      </c>
      <c r="DL290">
        <v>55</v>
      </c>
      <c r="DM290">
        <f t="shared" si="44"/>
        <v>1</v>
      </c>
      <c r="DN290">
        <f t="shared" si="45"/>
        <v>0</v>
      </c>
      <c r="DO290">
        <f t="shared" si="46"/>
        <v>0</v>
      </c>
      <c r="DP290">
        <f t="shared" si="47"/>
        <v>0</v>
      </c>
      <c r="DQ290">
        <f t="shared" si="48"/>
        <v>0</v>
      </c>
      <c r="DR290">
        <f t="shared" si="49"/>
        <v>0</v>
      </c>
      <c r="DS290">
        <f t="shared" si="50"/>
        <v>0</v>
      </c>
      <c r="DT290">
        <f t="shared" si="51"/>
        <v>0</v>
      </c>
      <c r="DU290">
        <f t="shared" si="52"/>
        <v>0</v>
      </c>
      <c r="DV290">
        <f t="shared" si="53"/>
        <v>0</v>
      </c>
      <c r="DW290">
        <f t="shared" si="54"/>
        <v>0</v>
      </c>
    </row>
    <row r="291" spans="1:127" x14ac:dyDescent="0.25">
      <c r="A291">
        <v>20118104428</v>
      </c>
      <c r="B291">
        <v>7902</v>
      </c>
      <c r="C291" t="s">
        <v>219</v>
      </c>
      <c r="D291">
        <v>99.989999999999895</v>
      </c>
      <c r="E291">
        <v>20110707</v>
      </c>
      <c r="F291" t="s">
        <v>424</v>
      </c>
      <c r="G291">
        <v>1359</v>
      </c>
      <c r="H291">
        <v>0</v>
      </c>
      <c r="I291" t="s">
        <v>67</v>
      </c>
      <c r="J291">
        <v>20</v>
      </c>
      <c r="K291" t="s">
        <v>41</v>
      </c>
      <c r="L291" t="s">
        <v>42</v>
      </c>
      <c r="M291" t="s">
        <v>11</v>
      </c>
      <c r="N291" t="s">
        <v>43</v>
      </c>
      <c r="O291" t="s">
        <v>44</v>
      </c>
      <c r="P291" t="s">
        <v>45</v>
      </c>
      <c r="Q291" t="s">
        <v>72</v>
      </c>
      <c r="R291" t="s">
        <v>195</v>
      </c>
      <c r="S291" t="s">
        <v>98</v>
      </c>
      <c r="T291" t="s">
        <v>1251</v>
      </c>
      <c r="U291" t="s">
        <v>59</v>
      </c>
      <c r="V291" t="s">
        <v>77</v>
      </c>
      <c r="W291" t="s">
        <v>76</v>
      </c>
      <c r="X291">
        <v>10</v>
      </c>
      <c r="Y291" t="s">
        <v>52</v>
      </c>
      <c r="Z291" t="s">
        <v>132</v>
      </c>
      <c r="AA291" t="s">
        <v>54</v>
      </c>
      <c r="AB291" t="s">
        <v>11</v>
      </c>
      <c r="AC291" t="s">
        <v>75</v>
      </c>
      <c r="AD291" t="s">
        <v>97</v>
      </c>
      <c r="AE291" t="s">
        <v>54</v>
      </c>
      <c r="AF291" t="s">
        <v>48</v>
      </c>
      <c r="AG291" t="s">
        <v>89</v>
      </c>
      <c r="AH291">
        <v>24</v>
      </c>
      <c r="AI291" t="s">
        <v>60</v>
      </c>
      <c r="AJ291" t="s">
        <v>50</v>
      </c>
      <c r="AK291" t="s">
        <v>51</v>
      </c>
      <c r="AL291" t="s">
        <v>54</v>
      </c>
      <c r="AM291" t="s">
        <v>11</v>
      </c>
      <c r="AN291" t="s">
        <v>61</v>
      </c>
      <c r="AO291" t="s">
        <v>62</v>
      </c>
      <c r="AP291" t="s">
        <v>1252</v>
      </c>
      <c r="AQ291" t="s">
        <v>63</v>
      </c>
      <c r="AR291">
        <v>0</v>
      </c>
      <c r="AS291">
        <v>0</v>
      </c>
      <c r="AT291">
        <v>1</v>
      </c>
      <c r="AU291">
        <v>0</v>
      </c>
      <c r="AV291" t="s">
        <v>11</v>
      </c>
      <c r="AW291">
        <v>12</v>
      </c>
      <c r="AX291" t="s">
        <v>64</v>
      </c>
      <c r="AY291">
        <v>1</v>
      </c>
      <c r="AZ291" t="s">
        <v>90</v>
      </c>
      <c r="BA291">
        <v>41.481333999999897</v>
      </c>
      <c r="BB291">
        <v>-81.748206999999894</v>
      </c>
      <c r="BC291">
        <v>2011</v>
      </c>
      <c r="BD291">
        <v>7</v>
      </c>
      <c r="BE291">
        <v>7189</v>
      </c>
      <c r="BF291">
        <v>58</v>
      </c>
      <c r="BG291">
        <v>390351011012</v>
      </c>
      <c r="BH291">
        <v>1594</v>
      </c>
      <c r="BI291">
        <v>159137</v>
      </c>
      <c r="BJ291">
        <v>807</v>
      </c>
      <c r="BK291">
        <v>427</v>
      </c>
      <c r="BL291">
        <v>380</v>
      </c>
      <c r="BM291">
        <v>46.799999999999898</v>
      </c>
      <c r="BN291">
        <v>43</v>
      </c>
      <c r="BO291">
        <v>10</v>
      </c>
      <c r="BP291">
        <v>9</v>
      </c>
      <c r="BQ291">
        <v>20</v>
      </c>
      <c r="BR291">
        <v>31</v>
      </c>
      <c r="BS291">
        <v>26</v>
      </c>
      <c r="BT291">
        <v>18</v>
      </c>
      <c r="BU291">
        <v>11</v>
      </c>
      <c r="BV291">
        <v>21</v>
      </c>
      <c r="BW291">
        <v>75</v>
      </c>
      <c r="BX291">
        <v>58</v>
      </c>
      <c r="BY291">
        <v>57</v>
      </c>
      <c r="BZ291">
        <v>85</v>
      </c>
      <c r="CA291">
        <v>70</v>
      </c>
      <c r="CB291">
        <v>117</v>
      </c>
      <c r="CC291">
        <v>62</v>
      </c>
      <c r="CD291">
        <v>8</v>
      </c>
      <c r="CE291">
        <v>27</v>
      </c>
      <c r="CF291">
        <v>9</v>
      </c>
      <c r="CG291">
        <v>6</v>
      </c>
      <c r="CH291">
        <v>27</v>
      </c>
      <c r="CI291">
        <v>0</v>
      </c>
      <c r="CJ291">
        <v>17</v>
      </c>
      <c r="CK291">
        <v>82</v>
      </c>
      <c r="CL291">
        <v>86</v>
      </c>
      <c r="CM291">
        <v>451</v>
      </c>
      <c r="CN291">
        <v>263</v>
      </c>
      <c r="CO291">
        <v>0</v>
      </c>
      <c r="CP291">
        <v>40</v>
      </c>
      <c r="CQ291">
        <v>0</v>
      </c>
      <c r="CR291">
        <v>5</v>
      </c>
      <c r="CS291">
        <v>48</v>
      </c>
      <c r="CT291">
        <v>75</v>
      </c>
      <c r="CU291">
        <v>639</v>
      </c>
      <c r="CV291">
        <v>169</v>
      </c>
      <c r="CW291">
        <v>133</v>
      </c>
      <c r="CX291">
        <v>36</v>
      </c>
      <c r="CY291">
        <v>48</v>
      </c>
      <c r="CZ291">
        <v>147</v>
      </c>
      <c r="DA291">
        <v>60</v>
      </c>
      <c r="DB291">
        <v>30</v>
      </c>
      <c r="DC291">
        <v>16</v>
      </c>
      <c r="DD291">
        <v>0</v>
      </c>
      <c r="DE291">
        <v>0</v>
      </c>
      <c r="DF291">
        <v>13778</v>
      </c>
      <c r="DG291">
        <v>1.32</v>
      </c>
      <c r="DH291">
        <v>295</v>
      </c>
      <c r="DI291">
        <v>741</v>
      </c>
      <c r="DJ291">
        <v>610</v>
      </c>
      <c r="DK291">
        <v>131</v>
      </c>
      <c r="DL291">
        <v>25</v>
      </c>
      <c r="DM291">
        <f t="shared" si="44"/>
        <v>1</v>
      </c>
      <c r="DN291">
        <f t="shared" si="45"/>
        <v>0</v>
      </c>
      <c r="DO291">
        <f t="shared" si="46"/>
        <v>0</v>
      </c>
      <c r="DP291">
        <f t="shared" si="47"/>
        <v>0</v>
      </c>
      <c r="DQ291">
        <f t="shared" si="48"/>
        <v>0</v>
      </c>
      <c r="DR291">
        <f t="shared" si="49"/>
        <v>0</v>
      </c>
      <c r="DS291">
        <f t="shared" si="50"/>
        <v>0</v>
      </c>
      <c r="DT291">
        <f t="shared" si="51"/>
        <v>0</v>
      </c>
      <c r="DU291">
        <f t="shared" si="52"/>
        <v>0</v>
      </c>
      <c r="DV291">
        <f t="shared" si="53"/>
        <v>0</v>
      </c>
      <c r="DW291">
        <f t="shared" si="54"/>
        <v>0</v>
      </c>
    </row>
    <row r="292" spans="1:127" x14ac:dyDescent="0.25">
      <c r="A292">
        <v>20154012696</v>
      </c>
      <c r="B292">
        <v>4145</v>
      </c>
      <c r="C292" t="s">
        <v>37</v>
      </c>
      <c r="D292">
        <v>1.1399999999999999</v>
      </c>
      <c r="E292">
        <v>20150313</v>
      </c>
      <c r="F292" t="s">
        <v>38</v>
      </c>
      <c r="G292" t="s">
        <v>1253</v>
      </c>
      <c r="H292">
        <v>0</v>
      </c>
      <c r="I292" t="s">
        <v>125</v>
      </c>
      <c r="J292">
        <v>13</v>
      </c>
      <c r="K292" t="s">
        <v>41</v>
      </c>
      <c r="L292" t="s">
        <v>42</v>
      </c>
      <c r="M292" t="s">
        <v>11</v>
      </c>
      <c r="N292" t="s">
        <v>70</v>
      </c>
      <c r="O292" t="s">
        <v>44</v>
      </c>
      <c r="P292" t="s">
        <v>45</v>
      </c>
      <c r="Q292" t="s">
        <v>94</v>
      </c>
      <c r="R292" t="s">
        <v>95</v>
      </c>
      <c r="S292" t="s">
        <v>88</v>
      </c>
      <c r="T292" t="s">
        <v>1254</v>
      </c>
      <c r="U292" t="s">
        <v>89</v>
      </c>
      <c r="V292" t="s">
        <v>50</v>
      </c>
      <c r="W292" t="s">
        <v>77</v>
      </c>
      <c r="X292">
        <v>34</v>
      </c>
      <c r="Y292" t="s">
        <v>52</v>
      </c>
      <c r="Z292" t="s">
        <v>85</v>
      </c>
      <c r="AA292" t="s">
        <v>54</v>
      </c>
      <c r="AB292" t="s">
        <v>11</v>
      </c>
      <c r="AC292" t="s">
        <v>86</v>
      </c>
      <c r="AD292" t="s">
        <v>56</v>
      </c>
      <c r="AE292" t="s">
        <v>57</v>
      </c>
      <c r="AF292" t="s">
        <v>122</v>
      </c>
      <c r="AG292" t="s">
        <v>59</v>
      </c>
      <c r="AH292">
        <v>63</v>
      </c>
      <c r="AI292" t="s">
        <v>52</v>
      </c>
      <c r="AJ292" t="s">
        <v>51</v>
      </c>
      <c r="AK292" t="s">
        <v>50</v>
      </c>
      <c r="AL292" t="s">
        <v>54</v>
      </c>
      <c r="AM292" t="s">
        <v>11</v>
      </c>
      <c r="AN292" t="s">
        <v>61</v>
      </c>
      <c r="AO292" t="s">
        <v>62</v>
      </c>
      <c r="AP292" t="s">
        <v>1255</v>
      </c>
      <c r="AQ292" t="s">
        <v>63</v>
      </c>
      <c r="AR292">
        <v>0</v>
      </c>
      <c r="AS292">
        <v>0</v>
      </c>
      <c r="AT292">
        <v>0</v>
      </c>
      <c r="AU292">
        <v>0</v>
      </c>
      <c r="AV292" t="s">
        <v>11</v>
      </c>
      <c r="AW292">
        <v>12</v>
      </c>
      <c r="AX292" t="s">
        <v>64</v>
      </c>
      <c r="AY292">
        <v>1</v>
      </c>
      <c r="AZ292" t="s">
        <v>1</v>
      </c>
      <c r="BA292">
        <v>41.501013999999898</v>
      </c>
      <c r="BB292">
        <v>-81.6874439999999</v>
      </c>
      <c r="BC292">
        <v>2015</v>
      </c>
      <c r="BD292">
        <v>3</v>
      </c>
      <c r="BE292">
        <v>7207</v>
      </c>
      <c r="BF292">
        <v>162</v>
      </c>
      <c r="BG292">
        <v>390351077011</v>
      </c>
      <c r="BH292">
        <v>2142</v>
      </c>
      <c r="BI292">
        <v>1770609</v>
      </c>
      <c r="BJ292">
        <v>1377</v>
      </c>
      <c r="BK292">
        <v>688</v>
      </c>
      <c r="BL292">
        <v>689</v>
      </c>
      <c r="BM292">
        <v>31.1999999999999</v>
      </c>
      <c r="BN292">
        <v>19</v>
      </c>
      <c r="BO292">
        <v>0</v>
      </c>
      <c r="BP292">
        <v>0</v>
      </c>
      <c r="BQ292">
        <v>0</v>
      </c>
      <c r="BR292">
        <v>35</v>
      </c>
      <c r="BS292">
        <v>50</v>
      </c>
      <c r="BT292">
        <v>14</v>
      </c>
      <c r="BU292">
        <v>173</v>
      </c>
      <c r="BV292">
        <v>326</v>
      </c>
      <c r="BW292">
        <v>228</v>
      </c>
      <c r="BX292">
        <v>82</v>
      </c>
      <c r="BY292">
        <v>93</v>
      </c>
      <c r="BZ292">
        <v>60</v>
      </c>
      <c r="CA292">
        <v>93</v>
      </c>
      <c r="CB292">
        <v>168</v>
      </c>
      <c r="CC292">
        <v>7</v>
      </c>
      <c r="CD292">
        <v>19</v>
      </c>
      <c r="CE292">
        <v>10</v>
      </c>
      <c r="CF292">
        <v>0</v>
      </c>
      <c r="CG292">
        <v>0</v>
      </c>
      <c r="CH292">
        <v>0</v>
      </c>
      <c r="CI292">
        <v>0</v>
      </c>
      <c r="CJ292">
        <v>0</v>
      </c>
      <c r="CK292">
        <v>19</v>
      </c>
      <c r="CL292">
        <v>10</v>
      </c>
      <c r="CM292">
        <v>358</v>
      </c>
      <c r="CN292">
        <v>871</v>
      </c>
      <c r="CO292">
        <v>30</v>
      </c>
      <c r="CP292">
        <v>62</v>
      </c>
      <c r="CQ292">
        <v>0</v>
      </c>
      <c r="CR292">
        <v>19</v>
      </c>
      <c r="CS292">
        <v>37</v>
      </c>
      <c r="CT292">
        <v>22</v>
      </c>
      <c r="CU292">
        <v>1086</v>
      </c>
      <c r="CV292">
        <v>130</v>
      </c>
      <c r="CW292">
        <v>154</v>
      </c>
      <c r="CX292">
        <v>40</v>
      </c>
      <c r="CY292">
        <v>40</v>
      </c>
      <c r="CZ292">
        <v>101</v>
      </c>
      <c r="DA292">
        <v>0</v>
      </c>
      <c r="DB292">
        <v>310</v>
      </c>
      <c r="DC292">
        <v>152</v>
      </c>
      <c r="DD292">
        <v>140</v>
      </c>
      <c r="DE292">
        <v>19</v>
      </c>
      <c r="DF292">
        <v>36786</v>
      </c>
      <c r="DG292">
        <v>1.54</v>
      </c>
      <c r="DH292">
        <v>353</v>
      </c>
      <c r="DI292">
        <v>990</v>
      </c>
      <c r="DJ292">
        <v>896</v>
      </c>
      <c r="DK292">
        <v>94</v>
      </c>
      <c r="DL292">
        <v>55</v>
      </c>
      <c r="DM292">
        <f t="shared" si="44"/>
        <v>0</v>
      </c>
      <c r="DN292">
        <f t="shared" si="45"/>
        <v>0</v>
      </c>
      <c r="DO292">
        <f t="shared" si="46"/>
        <v>0</v>
      </c>
      <c r="DP292">
        <f t="shared" si="47"/>
        <v>0</v>
      </c>
      <c r="DQ292">
        <f t="shared" si="48"/>
        <v>1</v>
      </c>
      <c r="DR292">
        <f t="shared" si="49"/>
        <v>0</v>
      </c>
      <c r="DS292">
        <f t="shared" si="50"/>
        <v>0</v>
      </c>
      <c r="DT292">
        <f t="shared" si="51"/>
        <v>0</v>
      </c>
      <c r="DU292">
        <f t="shared" si="52"/>
        <v>0</v>
      </c>
      <c r="DV292">
        <f t="shared" si="53"/>
        <v>0</v>
      </c>
      <c r="DW292">
        <f t="shared" si="54"/>
        <v>0</v>
      </c>
    </row>
    <row r="293" spans="1:127" x14ac:dyDescent="0.25">
      <c r="A293">
        <v>20154012891</v>
      </c>
      <c r="B293">
        <v>5728</v>
      </c>
      <c r="C293" t="s">
        <v>99</v>
      </c>
      <c r="D293">
        <v>15.66</v>
      </c>
      <c r="E293">
        <v>20150423</v>
      </c>
      <c r="F293" t="s">
        <v>100</v>
      </c>
      <c r="G293" t="s">
        <v>616</v>
      </c>
      <c r="H293">
        <v>0</v>
      </c>
      <c r="I293" t="s">
        <v>67</v>
      </c>
      <c r="J293">
        <v>15</v>
      </c>
      <c r="K293" t="s">
        <v>41</v>
      </c>
      <c r="L293" t="s">
        <v>42</v>
      </c>
      <c r="M293" t="s">
        <v>11</v>
      </c>
      <c r="N293" t="s">
        <v>43</v>
      </c>
      <c r="O293" t="s">
        <v>71</v>
      </c>
      <c r="P293" t="s">
        <v>45</v>
      </c>
      <c r="Q293" t="s">
        <v>72</v>
      </c>
      <c r="R293" t="s">
        <v>119</v>
      </c>
      <c r="S293" t="s">
        <v>98</v>
      </c>
      <c r="T293" t="s">
        <v>1256</v>
      </c>
      <c r="U293" t="s">
        <v>59</v>
      </c>
      <c r="V293" t="s">
        <v>77</v>
      </c>
      <c r="W293" t="s">
        <v>76</v>
      </c>
      <c r="X293">
        <v>14</v>
      </c>
      <c r="Y293" t="s">
        <v>52</v>
      </c>
      <c r="Z293" t="s">
        <v>74</v>
      </c>
      <c r="AA293" t="s">
        <v>54</v>
      </c>
      <c r="AB293" t="s">
        <v>11</v>
      </c>
      <c r="AC293" t="s">
        <v>75</v>
      </c>
      <c r="AD293" t="s">
        <v>97</v>
      </c>
      <c r="AE293" t="s">
        <v>54</v>
      </c>
      <c r="AF293" t="s">
        <v>48</v>
      </c>
      <c r="AG293" t="s">
        <v>129</v>
      </c>
      <c r="AH293">
        <v>45</v>
      </c>
      <c r="AI293" t="s">
        <v>60</v>
      </c>
      <c r="AJ293" t="s">
        <v>50</v>
      </c>
      <c r="AK293" t="s">
        <v>51</v>
      </c>
      <c r="AL293" t="s">
        <v>54</v>
      </c>
      <c r="AM293" t="s">
        <v>11</v>
      </c>
      <c r="AN293" t="s">
        <v>61</v>
      </c>
      <c r="AO293" t="s">
        <v>62</v>
      </c>
      <c r="AP293" t="s">
        <v>1257</v>
      </c>
      <c r="AQ293" t="s">
        <v>63</v>
      </c>
      <c r="AR293">
        <v>0</v>
      </c>
      <c r="AS293">
        <v>0</v>
      </c>
      <c r="AT293">
        <v>1</v>
      </c>
      <c r="AU293">
        <v>0</v>
      </c>
      <c r="AV293" t="s">
        <v>228</v>
      </c>
      <c r="AW293">
        <v>12</v>
      </c>
      <c r="AX293" t="s">
        <v>64</v>
      </c>
      <c r="AY293">
        <v>1</v>
      </c>
      <c r="AZ293" t="s">
        <v>90</v>
      </c>
      <c r="BA293">
        <v>41.460059000000001</v>
      </c>
      <c r="BB293">
        <v>-81.700728999999896</v>
      </c>
      <c r="BC293">
        <v>2015</v>
      </c>
      <c r="BD293">
        <v>4</v>
      </c>
      <c r="BE293">
        <v>7228</v>
      </c>
      <c r="BF293">
        <v>126</v>
      </c>
      <c r="BG293">
        <v>390351049004</v>
      </c>
      <c r="BH293">
        <v>1835</v>
      </c>
      <c r="BI293">
        <v>221024</v>
      </c>
      <c r="BJ293">
        <v>853</v>
      </c>
      <c r="BK293">
        <v>345</v>
      </c>
      <c r="BL293">
        <v>508</v>
      </c>
      <c r="BM293">
        <v>29.3</v>
      </c>
      <c r="BN293">
        <v>41</v>
      </c>
      <c r="BO293">
        <v>61</v>
      </c>
      <c r="BP293">
        <v>19</v>
      </c>
      <c r="BQ293">
        <v>82</v>
      </c>
      <c r="BR293">
        <v>36</v>
      </c>
      <c r="BS293">
        <v>24</v>
      </c>
      <c r="BT293">
        <v>9</v>
      </c>
      <c r="BU293">
        <v>85</v>
      </c>
      <c r="BV293">
        <v>96</v>
      </c>
      <c r="BW293">
        <v>29</v>
      </c>
      <c r="BX293">
        <v>14</v>
      </c>
      <c r="BY293">
        <v>44</v>
      </c>
      <c r="BZ293">
        <v>84</v>
      </c>
      <c r="CA293">
        <v>71</v>
      </c>
      <c r="CB293">
        <v>56</v>
      </c>
      <c r="CC293">
        <v>5</v>
      </c>
      <c r="CD293">
        <v>17</v>
      </c>
      <c r="CE293">
        <v>0</v>
      </c>
      <c r="CF293">
        <v>0</v>
      </c>
      <c r="CG293">
        <v>16</v>
      </c>
      <c r="CH293">
        <v>22</v>
      </c>
      <c r="CI293">
        <v>0</v>
      </c>
      <c r="CJ293">
        <v>42</v>
      </c>
      <c r="CK293">
        <v>203</v>
      </c>
      <c r="CL293">
        <v>80</v>
      </c>
      <c r="CM293">
        <v>232</v>
      </c>
      <c r="CN293">
        <v>416</v>
      </c>
      <c r="CO293">
        <v>3</v>
      </c>
      <c r="CP293">
        <v>0</v>
      </c>
      <c r="CQ293">
        <v>0</v>
      </c>
      <c r="CR293">
        <v>119</v>
      </c>
      <c r="CS293">
        <v>83</v>
      </c>
      <c r="CT293">
        <v>386</v>
      </c>
      <c r="CU293">
        <v>496</v>
      </c>
      <c r="CV293">
        <v>209</v>
      </c>
      <c r="CW293">
        <v>157</v>
      </c>
      <c r="CX293">
        <v>14</v>
      </c>
      <c r="CY293">
        <v>58</v>
      </c>
      <c r="CZ293">
        <v>47</v>
      </c>
      <c r="DA293">
        <v>11</v>
      </c>
      <c r="DB293">
        <v>0</v>
      </c>
      <c r="DC293">
        <v>0</v>
      </c>
      <c r="DD293">
        <v>0</v>
      </c>
      <c r="DE293">
        <v>0</v>
      </c>
      <c r="DF293">
        <v>34107</v>
      </c>
      <c r="DG293">
        <v>3.5</v>
      </c>
      <c r="DH293">
        <v>78</v>
      </c>
      <c r="DI293">
        <v>302</v>
      </c>
      <c r="DJ293">
        <v>244</v>
      </c>
      <c r="DK293">
        <v>58</v>
      </c>
      <c r="DL293">
        <v>92</v>
      </c>
      <c r="DM293">
        <f t="shared" si="44"/>
        <v>0</v>
      </c>
      <c r="DN293">
        <f t="shared" si="45"/>
        <v>0</v>
      </c>
      <c r="DO293">
        <f t="shared" si="46"/>
        <v>0</v>
      </c>
      <c r="DP293">
        <f t="shared" si="47"/>
        <v>0</v>
      </c>
      <c r="DQ293">
        <f t="shared" si="48"/>
        <v>1</v>
      </c>
      <c r="DR293">
        <f t="shared" si="49"/>
        <v>0</v>
      </c>
      <c r="DS293">
        <f t="shared" si="50"/>
        <v>0</v>
      </c>
      <c r="DT293">
        <f t="shared" si="51"/>
        <v>0</v>
      </c>
      <c r="DU293">
        <f t="shared" si="52"/>
        <v>0</v>
      </c>
      <c r="DV293">
        <f t="shared" si="53"/>
        <v>0</v>
      </c>
      <c r="DW293">
        <f t="shared" si="54"/>
        <v>0</v>
      </c>
    </row>
    <row r="294" spans="1:127" x14ac:dyDescent="0.25">
      <c r="A294">
        <v>20154013426</v>
      </c>
      <c r="B294">
        <v>5530</v>
      </c>
      <c r="C294" t="s">
        <v>164</v>
      </c>
      <c r="D294">
        <v>0.1</v>
      </c>
      <c r="E294">
        <v>20150419</v>
      </c>
      <c r="F294" t="s">
        <v>152</v>
      </c>
      <c r="G294">
        <v>3451</v>
      </c>
      <c r="H294">
        <v>0</v>
      </c>
      <c r="I294" t="s">
        <v>161</v>
      </c>
      <c r="J294">
        <v>15</v>
      </c>
      <c r="K294" t="s">
        <v>41</v>
      </c>
      <c r="L294" t="s">
        <v>42</v>
      </c>
      <c r="M294" t="s">
        <v>11</v>
      </c>
      <c r="N294" t="s">
        <v>43</v>
      </c>
      <c r="O294" t="s">
        <v>44</v>
      </c>
      <c r="P294" t="s">
        <v>45</v>
      </c>
      <c r="Q294" t="s">
        <v>72</v>
      </c>
      <c r="R294" t="s">
        <v>195</v>
      </c>
      <c r="S294" t="s">
        <v>98</v>
      </c>
      <c r="T294" t="s">
        <v>1258</v>
      </c>
      <c r="U294" t="s">
        <v>59</v>
      </c>
      <c r="V294" t="s">
        <v>77</v>
      </c>
      <c r="W294" t="s">
        <v>76</v>
      </c>
      <c r="X294">
        <v>6</v>
      </c>
      <c r="Y294" t="s">
        <v>60</v>
      </c>
      <c r="Z294" t="s">
        <v>132</v>
      </c>
      <c r="AA294" t="s">
        <v>54</v>
      </c>
      <c r="AB294" t="s">
        <v>11</v>
      </c>
      <c r="AC294" t="s">
        <v>75</v>
      </c>
      <c r="AD294" t="s">
        <v>97</v>
      </c>
      <c r="AE294" t="s">
        <v>54</v>
      </c>
      <c r="AF294" t="s">
        <v>48</v>
      </c>
      <c r="AG294" t="s">
        <v>49</v>
      </c>
      <c r="AH294">
        <v>28</v>
      </c>
      <c r="AI294" t="s">
        <v>60</v>
      </c>
      <c r="AJ294" t="s">
        <v>188</v>
      </c>
      <c r="AK294" t="s">
        <v>189</v>
      </c>
      <c r="AL294" t="s">
        <v>54</v>
      </c>
      <c r="AM294" t="s">
        <v>11</v>
      </c>
      <c r="AN294" t="s">
        <v>61</v>
      </c>
      <c r="AO294" t="s">
        <v>62</v>
      </c>
      <c r="AP294" t="s">
        <v>1259</v>
      </c>
      <c r="AQ294" t="s">
        <v>130</v>
      </c>
      <c r="AR294">
        <v>0</v>
      </c>
      <c r="AS294">
        <v>0</v>
      </c>
      <c r="AT294">
        <v>1</v>
      </c>
      <c r="AU294">
        <v>0</v>
      </c>
      <c r="AV294" t="s">
        <v>11</v>
      </c>
      <c r="AW294">
        <v>12</v>
      </c>
      <c r="AX294" t="s">
        <v>64</v>
      </c>
      <c r="AY294">
        <v>1</v>
      </c>
      <c r="AZ294" t="s">
        <v>90</v>
      </c>
      <c r="BA294">
        <v>41.460897000000003</v>
      </c>
      <c r="BB294">
        <v>-81.730996000000005</v>
      </c>
      <c r="BC294">
        <v>2015</v>
      </c>
      <c r="BD294">
        <v>4</v>
      </c>
      <c r="BE294">
        <v>7241</v>
      </c>
      <c r="BF294">
        <v>88</v>
      </c>
      <c r="BG294">
        <v>390351027006</v>
      </c>
      <c r="BH294">
        <v>1744</v>
      </c>
      <c r="BI294">
        <v>570059</v>
      </c>
      <c r="BJ294">
        <v>588</v>
      </c>
      <c r="BK294">
        <v>366</v>
      </c>
      <c r="BL294">
        <v>222</v>
      </c>
      <c r="BM294">
        <v>20.5</v>
      </c>
      <c r="BN294">
        <v>134</v>
      </c>
      <c r="BO294">
        <v>39</v>
      </c>
      <c r="BP294">
        <v>87</v>
      </c>
      <c r="BQ294">
        <v>10</v>
      </c>
      <c r="BR294">
        <v>7</v>
      </c>
      <c r="BS294">
        <v>35</v>
      </c>
      <c r="BT294">
        <v>35</v>
      </c>
      <c r="BU294">
        <v>7</v>
      </c>
      <c r="BV294">
        <v>30</v>
      </c>
      <c r="BW294">
        <v>37</v>
      </c>
      <c r="BX294">
        <v>28</v>
      </c>
      <c r="BY294">
        <v>33</v>
      </c>
      <c r="BZ294">
        <v>33</v>
      </c>
      <c r="CA294">
        <v>20</v>
      </c>
      <c r="CB294">
        <v>0</v>
      </c>
      <c r="CC294">
        <v>11</v>
      </c>
      <c r="CD294">
        <v>0</v>
      </c>
      <c r="CE294">
        <v>5</v>
      </c>
      <c r="CF294">
        <v>5</v>
      </c>
      <c r="CG294">
        <v>7</v>
      </c>
      <c r="CH294">
        <v>0</v>
      </c>
      <c r="CI294">
        <v>25</v>
      </c>
      <c r="CJ294">
        <v>0</v>
      </c>
      <c r="CK294">
        <v>270</v>
      </c>
      <c r="CL294">
        <v>42</v>
      </c>
      <c r="CM294">
        <v>281</v>
      </c>
      <c r="CN294">
        <v>274</v>
      </c>
      <c r="CO294">
        <v>0</v>
      </c>
      <c r="CP294">
        <v>0</v>
      </c>
      <c r="CQ294">
        <v>0</v>
      </c>
      <c r="CR294">
        <v>0</v>
      </c>
      <c r="CS294">
        <v>33</v>
      </c>
      <c r="CT294">
        <v>149</v>
      </c>
      <c r="CU294">
        <v>234</v>
      </c>
      <c r="CV294">
        <v>104</v>
      </c>
      <c r="CW294">
        <v>23</v>
      </c>
      <c r="CX294">
        <v>26</v>
      </c>
      <c r="CY294">
        <v>18</v>
      </c>
      <c r="CZ294">
        <v>12</v>
      </c>
      <c r="DA294">
        <v>21</v>
      </c>
      <c r="DB294">
        <v>23</v>
      </c>
      <c r="DC294">
        <v>7</v>
      </c>
      <c r="DD294">
        <v>0</v>
      </c>
      <c r="DE294">
        <v>0</v>
      </c>
      <c r="DF294">
        <v>25486</v>
      </c>
      <c r="DG294">
        <v>3.21</v>
      </c>
      <c r="DH294">
        <v>40</v>
      </c>
      <c r="DI294">
        <v>222</v>
      </c>
      <c r="DJ294">
        <v>183</v>
      </c>
      <c r="DK294">
        <v>39</v>
      </c>
      <c r="DL294">
        <v>94</v>
      </c>
      <c r="DM294">
        <f t="shared" si="44"/>
        <v>0</v>
      </c>
      <c r="DN294">
        <f t="shared" si="45"/>
        <v>0</v>
      </c>
      <c r="DO294">
        <f t="shared" si="46"/>
        <v>0</v>
      </c>
      <c r="DP294">
        <f t="shared" si="47"/>
        <v>0</v>
      </c>
      <c r="DQ294">
        <f t="shared" si="48"/>
        <v>1</v>
      </c>
      <c r="DR294">
        <f t="shared" si="49"/>
        <v>0</v>
      </c>
      <c r="DS294">
        <f t="shared" si="50"/>
        <v>0</v>
      </c>
      <c r="DT294">
        <f t="shared" si="51"/>
        <v>0</v>
      </c>
      <c r="DU294">
        <f t="shared" si="52"/>
        <v>0</v>
      </c>
      <c r="DV294">
        <f t="shared" si="53"/>
        <v>0</v>
      </c>
      <c r="DW294">
        <f t="shared" si="54"/>
        <v>0</v>
      </c>
    </row>
    <row r="295" spans="1:127" x14ac:dyDescent="0.25">
      <c r="A295">
        <v>20154015421</v>
      </c>
      <c r="B295">
        <v>5750</v>
      </c>
      <c r="C295" t="s">
        <v>107</v>
      </c>
      <c r="D295">
        <v>15.84</v>
      </c>
      <c r="E295">
        <v>20150424</v>
      </c>
      <c r="F295" t="s">
        <v>108</v>
      </c>
      <c r="G295">
        <v>1100</v>
      </c>
      <c r="H295">
        <v>0</v>
      </c>
      <c r="I295" t="s">
        <v>125</v>
      </c>
      <c r="J295">
        <v>12</v>
      </c>
      <c r="K295" t="s">
        <v>41</v>
      </c>
      <c r="L295" t="s">
        <v>42</v>
      </c>
      <c r="M295" t="s">
        <v>11</v>
      </c>
      <c r="N295" t="s">
        <v>43</v>
      </c>
      <c r="O295" t="s">
        <v>71</v>
      </c>
      <c r="P295" t="s">
        <v>45</v>
      </c>
      <c r="Q295" t="s">
        <v>72</v>
      </c>
      <c r="R295" t="s">
        <v>57</v>
      </c>
      <c r="S295" t="s">
        <v>98</v>
      </c>
      <c r="T295" t="s">
        <v>1260</v>
      </c>
      <c r="U295" t="s">
        <v>59</v>
      </c>
      <c r="V295" t="s">
        <v>50</v>
      </c>
      <c r="W295" t="s">
        <v>51</v>
      </c>
      <c r="X295">
        <v>37</v>
      </c>
      <c r="Y295" t="s">
        <v>60</v>
      </c>
      <c r="Z295" t="s">
        <v>132</v>
      </c>
      <c r="AA295" t="s">
        <v>54</v>
      </c>
      <c r="AB295" t="s">
        <v>11</v>
      </c>
      <c r="AC295" t="s">
        <v>75</v>
      </c>
      <c r="AD295" t="s">
        <v>97</v>
      </c>
      <c r="AE295" t="s">
        <v>47</v>
      </c>
      <c r="AF295" t="s">
        <v>47</v>
      </c>
      <c r="AG295" t="s">
        <v>110</v>
      </c>
      <c r="AH295" t="s">
        <v>11</v>
      </c>
      <c r="AI295" t="s">
        <v>11</v>
      </c>
      <c r="AJ295" t="s">
        <v>47</v>
      </c>
      <c r="AK295" t="s">
        <v>47</v>
      </c>
      <c r="AL295">
        <v>0</v>
      </c>
      <c r="AM295" t="s">
        <v>11</v>
      </c>
      <c r="AN295" t="s">
        <v>61</v>
      </c>
      <c r="AO295" t="s">
        <v>62</v>
      </c>
      <c r="AP295" t="s">
        <v>1261</v>
      </c>
      <c r="AQ295" t="s">
        <v>63</v>
      </c>
      <c r="AR295">
        <v>0</v>
      </c>
      <c r="AS295">
        <v>0</v>
      </c>
      <c r="AT295">
        <v>1</v>
      </c>
      <c r="AU295">
        <v>0</v>
      </c>
      <c r="AV295" t="s">
        <v>78</v>
      </c>
      <c r="AW295">
        <v>12</v>
      </c>
      <c r="AX295" t="s">
        <v>64</v>
      </c>
      <c r="AY295">
        <v>1</v>
      </c>
      <c r="AZ295" t="s">
        <v>1</v>
      </c>
      <c r="BA295">
        <v>41.503169</v>
      </c>
      <c r="BB295">
        <v>-81.686767000000003</v>
      </c>
      <c r="BC295">
        <v>2015</v>
      </c>
      <c r="BD295">
        <v>4</v>
      </c>
      <c r="BE295">
        <v>7336</v>
      </c>
      <c r="BF295">
        <v>162</v>
      </c>
      <c r="BG295">
        <v>390351077011</v>
      </c>
      <c r="BH295">
        <v>2142</v>
      </c>
      <c r="BI295">
        <v>1770609</v>
      </c>
      <c r="BJ295">
        <v>1377</v>
      </c>
      <c r="BK295">
        <v>688</v>
      </c>
      <c r="BL295">
        <v>689</v>
      </c>
      <c r="BM295">
        <v>31.1999999999999</v>
      </c>
      <c r="BN295">
        <v>19</v>
      </c>
      <c r="BO295">
        <v>0</v>
      </c>
      <c r="BP295">
        <v>0</v>
      </c>
      <c r="BQ295">
        <v>0</v>
      </c>
      <c r="BR295">
        <v>35</v>
      </c>
      <c r="BS295">
        <v>50</v>
      </c>
      <c r="BT295">
        <v>14</v>
      </c>
      <c r="BU295">
        <v>173</v>
      </c>
      <c r="BV295">
        <v>326</v>
      </c>
      <c r="BW295">
        <v>228</v>
      </c>
      <c r="BX295">
        <v>82</v>
      </c>
      <c r="BY295">
        <v>93</v>
      </c>
      <c r="BZ295">
        <v>60</v>
      </c>
      <c r="CA295">
        <v>93</v>
      </c>
      <c r="CB295">
        <v>168</v>
      </c>
      <c r="CC295">
        <v>7</v>
      </c>
      <c r="CD295">
        <v>19</v>
      </c>
      <c r="CE295">
        <v>10</v>
      </c>
      <c r="CF295">
        <v>0</v>
      </c>
      <c r="CG295">
        <v>0</v>
      </c>
      <c r="CH295">
        <v>0</v>
      </c>
      <c r="CI295">
        <v>0</v>
      </c>
      <c r="CJ295">
        <v>0</v>
      </c>
      <c r="CK295">
        <v>19</v>
      </c>
      <c r="CL295">
        <v>10</v>
      </c>
      <c r="CM295">
        <v>358</v>
      </c>
      <c r="CN295">
        <v>871</v>
      </c>
      <c r="CO295">
        <v>30</v>
      </c>
      <c r="CP295">
        <v>62</v>
      </c>
      <c r="CQ295">
        <v>0</v>
      </c>
      <c r="CR295">
        <v>19</v>
      </c>
      <c r="CS295">
        <v>37</v>
      </c>
      <c r="CT295">
        <v>22</v>
      </c>
      <c r="CU295">
        <v>1086</v>
      </c>
      <c r="CV295">
        <v>130</v>
      </c>
      <c r="CW295">
        <v>154</v>
      </c>
      <c r="CX295">
        <v>40</v>
      </c>
      <c r="CY295">
        <v>40</v>
      </c>
      <c r="CZ295">
        <v>101</v>
      </c>
      <c r="DA295">
        <v>0</v>
      </c>
      <c r="DB295">
        <v>310</v>
      </c>
      <c r="DC295">
        <v>152</v>
      </c>
      <c r="DD295">
        <v>140</v>
      </c>
      <c r="DE295">
        <v>19</v>
      </c>
      <c r="DF295">
        <v>36786</v>
      </c>
      <c r="DG295">
        <v>1.54</v>
      </c>
      <c r="DH295">
        <v>353</v>
      </c>
      <c r="DI295">
        <v>990</v>
      </c>
      <c r="DJ295">
        <v>896</v>
      </c>
      <c r="DK295">
        <v>94</v>
      </c>
      <c r="DL295">
        <v>55</v>
      </c>
      <c r="DM295">
        <f t="shared" si="44"/>
        <v>0</v>
      </c>
      <c r="DN295">
        <f t="shared" si="45"/>
        <v>0</v>
      </c>
      <c r="DO295">
        <f t="shared" si="46"/>
        <v>0</v>
      </c>
      <c r="DP295">
        <f t="shared" si="47"/>
        <v>0</v>
      </c>
      <c r="DQ295">
        <f t="shared" si="48"/>
        <v>1</v>
      </c>
      <c r="DR295">
        <f t="shared" si="49"/>
        <v>0</v>
      </c>
      <c r="DS295">
        <f t="shared" si="50"/>
        <v>0</v>
      </c>
      <c r="DT295">
        <f t="shared" si="51"/>
        <v>0</v>
      </c>
      <c r="DU295">
        <f t="shared" si="52"/>
        <v>0</v>
      </c>
      <c r="DV295">
        <f t="shared" si="53"/>
        <v>0</v>
      </c>
      <c r="DW295">
        <f t="shared" si="54"/>
        <v>0</v>
      </c>
    </row>
    <row r="296" spans="1:127" x14ac:dyDescent="0.25">
      <c r="A296">
        <v>20154015425</v>
      </c>
      <c r="B296">
        <v>6199</v>
      </c>
      <c r="C296" t="s">
        <v>65</v>
      </c>
      <c r="D296">
        <v>5.43</v>
      </c>
      <c r="E296">
        <v>20150505</v>
      </c>
      <c r="F296" t="s">
        <v>66</v>
      </c>
      <c r="G296">
        <v>80</v>
      </c>
      <c r="H296">
        <v>0</v>
      </c>
      <c r="I296" t="s">
        <v>115</v>
      </c>
      <c r="J296">
        <v>11</v>
      </c>
      <c r="K296" t="s">
        <v>41</v>
      </c>
      <c r="L296" t="s">
        <v>42</v>
      </c>
      <c r="M296" t="s">
        <v>11</v>
      </c>
      <c r="N296" t="s">
        <v>43</v>
      </c>
      <c r="O296" t="s">
        <v>44</v>
      </c>
      <c r="P296" t="s">
        <v>45</v>
      </c>
      <c r="Q296" t="s">
        <v>46</v>
      </c>
      <c r="R296" t="s">
        <v>119</v>
      </c>
      <c r="S296" t="s">
        <v>98</v>
      </c>
      <c r="T296" t="s">
        <v>1262</v>
      </c>
      <c r="U296" t="s">
        <v>59</v>
      </c>
      <c r="V296" t="s">
        <v>50</v>
      </c>
      <c r="W296" t="s">
        <v>51</v>
      </c>
      <c r="X296">
        <v>22</v>
      </c>
      <c r="Y296" t="s">
        <v>60</v>
      </c>
      <c r="Z296" t="s">
        <v>85</v>
      </c>
      <c r="AA296" t="s">
        <v>54</v>
      </c>
      <c r="AB296" t="s">
        <v>11</v>
      </c>
      <c r="AC296" t="s">
        <v>75</v>
      </c>
      <c r="AD296" t="s">
        <v>56</v>
      </c>
      <c r="AE296" t="s">
        <v>54</v>
      </c>
      <c r="AF296" t="s">
        <v>48</v>
      </c>
      <c r="AG296" t="s">
        <v>150</v>
      </c>
      <c r="AH296">
        <v>76</v>
      </c>
      <c r="AI296" t="s">
        <v>60</v>
      </c>
      <c r="AJ296" t="s">
        <v>76</v>
      </c>
      <c r="AK296" t="s">
        <v>77</v>
      </c>
      <c r="AL296" t="s">
        <v>54</v>
      </c>
      <c r="AM296" t="s">
        <v>11</v>
      </c>
      <c r="AN296" t="s">
        <v>61</v>
      </c>
      <c r="AO296" t="s">
        <v>62</v>
      </c>
      <c r="AP296" t="s">
        <v>1263</v>
      </c>
      <c r="AQ296" t="s">
        <v>63</v>
      </c>
      <c r="AR296">
        <v>0</v>
      </c>
      <c r="AS296">
        <v>0</v>
      </c>
      <c r="AT296">
        <v>0</v>
      </c>
      <c r="AU296">
        <v>1</v>
      </c>
      <c r="AV296" t="s">
        <v>11</v>
      </c>
      <c r="AW296">
        <v>12</v>
      </c>
      <c r="AX296" t="s">
        <v>64</v>
      </c>
      <c r="AY296">
        <v>1</v>
      </c>
      <c r="AZ296" t="s">
        <v>1</v>
      </c>
      <c r="BA296">
        <v>41.4815019999999</v>
      </c>
      <c r="BB296">
        <v>-81.740082999999899</v>
      </c>
      <c r="BC296">
        <v>2015</v>
      </c>
      <c r="BD296">
        <v>5</v>
      </c>
      <c r="BE296">
        <v>7338</v>
      </c>
      <c r="BF296">
        <v>1104</v>
      </c>
      <c r="BG296">
        <v>390351012002</v>
      </c>
      <c r="BH296">
        <v>1960</v>
      </c>
      <c r="BI296">
        <v>348274</v>
      </c>
      <c r="BJ296">
        <v>1405</v>
      </c>
      <c r="BK296">
        <v>740</v>
      </c>
      <c r="BL296">
        <v>665</v>
      </c>
      <c r="BM296">
        <v>35.200000000000003</v>
      </c>
      <c r="BN296">
        <v>26</v>
      </c>
      <c r="BO296">
        <v>45</v>
      </c>
      <c r="BP296">
        <v>56</v>
      </c>
      <c r="BQ296">
        <v>104</v>
      </c>
      <c r="BR296">
        <v>143</v>
      </c>
      <c r="BS296">
        <v>32</v>
      </c>
      <c r="BT296">
        <v>0</v>
      </c>
      <c r="BU296">
        <v>26</v>
      </c>
      <c r="BV296">
        <v>175</v>
      </c>
      <c r="BW296">
        <v>92</v>
      </c>
      <c r="BX296">
        <v>98</v>
      </c>
      <c r="BY296">
        <v>113</v>
      </c>
      <c r="BZ296">
        <v>87</v>
      </c>
      <c r="CA296">
        <v>87</v>
      </c>
      <c r="CB296">
        <v>102</v>
      </c>
      <c r="CC296">
        <v>30</v>
      </c>
      <c r="CD296">
        <v>7</v>
      </c>
      <c r="CE296">
        <v>0</v>
      </c>
      <c r="CF296">
        <v>8</v>
      </c>
      <c r="CG296">
        <v>34</v>
      </c>
      <c r="CH296">
        <v>46</v>
      </c>
      <c r="CI296">
        <v>34</v>
      </c>
      <c r="CJ296">
        <v>60</v>
      </c>
      <c r="CK296">
        <v>231</v>
      </c>
      <c r="CL296">
        <v>182</v>
      </c>
      <c r="CM296">
        <v>469</v>
      </c>
      <c r="CN296">
        <v>800</v>
      </c>
      <c r="CO296">
        <v>53</v>
      </c>
      <c r="CP296">
        <v>51</v>
      </c>
      <c r="CQ296">
        <v>0</v>
      </c>
      <c r="CR296">
        <v>17</v>
      </c>
      <c r="CS296">
        <v>15</v>
      </c>
      <c r="CT296">
        <v>211</v>
      </c>
      <c r="CU296">
        <v>973</v>
      </c>
      <c r="CV296">
        <v>222</v>
      </c>
      <c r="CW296">
        <v>248</v>
      </c>
      <c r="CX296">
        <v>16</v>
      </c>
      <c r="CY296">
        <v>37</v>
      </c>
      <c r="CZ296">
        <v>203</v>
      </c>
      <c r="DA296">
        <v>47</v>
      </c>
      <c r="DB296">
        <v>158</v>
      </c>
      <c r="DC296">
        <v>25</v>
      </c>
      <c r="DD296">
        <v>0</v>
      </c>
      <c r="DE296">
        <v>17</v>
      </c>
      <c r="DF296">
        <v>16958</v>
      </c>
      <c r="DG296">
        <v>2.0299999999999998</v>
      </c>
      <c r="DH296">
        <v>353</v>
      </c>
      <c r="DI296">
        <v>932</v>
      </c>
      <c r="DJ296">
        <v>693</v>
      </c>
      <c r="DK296">
        <v>239</v>
      </c>
      <c r="DL296">
        <v>145</v>
      </c>
      <c r="DM296">
        <f t="shared" si="44"/>
        <v>0</v>
      </c>
      <c r="DN296">
        <f t="shared" si="45"/>
        <v>0</v>
      </c>
      <c r="DO296">
        <f t="shared" si="46"/>
        <v>0</v>
      </c>
      <c r="DP296">
        <f t="shared" si="47"/>
        <v>0</v>
      </c>
      <c r="DQ296">
        <f t="shared" si="48"/>
        <v>1</v>
      </c>
      <c r="DR296">
        <f t="shared" si="49"/>
        <v>0</v>
      </c>
      <c r="DS296">
        <f t="shared" si="50"/>
        <v>0</v>
      </c>
      <c r="DT296">
        <f t="shared" si="51"/>
        <v>0</v>
      </c>
      <c r="DU296">
        <f t="shared" si="52"/>
        <v>0</v>
      </c>
      <c r="DV296">
        <f t="shared" si="53"/>
        <v>0</v>
      </c>
      <c r="DW296">
        <f t="shared" si="54"/>
        <v>0</v>
      </c>
    </row>
    <row r="297" spans="1:127" x14ac:dyDescent="0.25">
      <c r="A297">
        <v>20154016236</v>
      </c>
      <c r="B297">
        <v>6694</v>
      </c>
      <c r="C297" t="s">
        <v>219</v>
      </c>
      <c r="D297">
        <v>99.989999999999895</v>
      </c>
      <c r="E297">
        <v>20150504</v>
      </c>
      <c r="F297" t="s">
        <v>1264</v>
      </c>
      <c r="G297">
        <v>56</v>
      </c>
      <c r="H297">
        <v>0</v>
      </c>
      <c r="I297" t="s">
        <v>40</v>
      </c>
      <c r="J297">
        <v>22</v>
      </c>
      <c r="K297" t="s">
        <v>462</v>
      </c>
      <c r="L297" t="s">
        <v>42</v>
      </c>
      <c r="M297" t="s">
        <v>11</v>
      </c>
      <c r="N297" t="s">
        <v>43</v>
      </c>
      <c r="O297" t="s">
        <v>71</v>
      </c>
      <c r="P297" t="s">
        <v>45</v>
      </c>
      <c r="Q297" t="s">
        <v>72</v>
      </c>
      <c r="R297" t="s">
        <v>47</v>
      </c>
      <c r="S297" t="s">
        <v>47</v>
      </c>
      <c r="T297" t="s">
        <v>1265</v>
      </c>
      <c r="U297" t="s">
        <v>110</v>
      </c>
      <c r="V297" t="s">
        <v>47</v>
      </c>
      <c r="W297" t="s">
        <v>47</v>
      </c>
      <c r="X297" t="s">
        <v>11</v>
      </c>
      <c r="Y297" t="s">
        <v>11</v>
      </c>
      <c r="Z297" t="s">
        <v>74</v>
      </c>
      <c r="AA297">
        <v>0</v>
      </c>
      <c r="AB297" t="s">
        <v>11</v>
      </c>
      <c r="AC297" t="s">
        <v>55</v>
      </c>
      <c r="AD297" t="s">
        <v>56</v>
      </c>
      <c r="AE297" t="s">
        <v>54</v>
      </c>
      <c r="AF297" t="s">
        <v>98</v>
      </c>
      <c r="AG297" t="s">
        <v>59</v>
      </c>
      <c r="AH297">
        <v>36</v>
      </c>
      <c r="AI297" t="s">
        <v>52</v>
      </c>
      <c r="AJ297" t="s">
        <v>50</v>
      </c>
      <c r="AK297" t="s">
        <v>77</v>
      </c>
      <c r="AL297" t="s">
        <v>54</v>
      </c>
      <c r="AM297" t="s">
        <v>11</v>
      </c>
      <c r="AN297" t="s">
        <v>61</v>
      </c>
      <c r="AO297" t="s">
        <v>62</v>
      </c>
      <c r="AP297" t="s">
        <v>1266</v>
      </c>
      <c r="AQ297" t="s">
        <v>63</v>
      </c>
      <c r="AR297">
        <v>0</v>
      </c>
      <c r="AS297">
        <v>0</v>
      </c>
      <c r="AT297">
        <v>1</v>
      </c>
      <c r="AU297">
        <v>0</v>
      </c>
      <c r="AV297" t="s">
        <v>174</v>
      </c>
      <c r="AW297">
        <v>12</v>
      </c>
      <c r="AX297" t="s">
        <v>64</v>
      </c>
      <c r="AY297">
        <v>1</v>
      </c>
      <c r="AZ297" t="s">
        <v>1</v>
      </c>
      <c r="BA297">
        <v>41.464098</v>
      </c>
      <c r="BB297">
        <v>-81.724607000000006</v>
      </c>
      <c r="BC297">
        <v>2015</v>
      </c>
      <c r="BD297">
        <v>5</v>
      </c>
      <c r="BE297">
        <v>7359</v>
      </c>
      <c r="BF297">
        <v>85</v>
      </c>
      <c r="BG297">
        <v>390351027003</v>
      </c>
      <c r="BH297">
        <v>1743</v>
      </c>
      <c r="BI297">
        <v>179673</v>
      </c>
      <c r="BJ297">
        <v>688</v>
      </c>
      <c r="BK297">
        <v>304</v>
      </c>
      <c r="BL297">
        <v>384</v>
      </c>
      <c r="BM297">
        <v>31.8</v>
      </c>
      <c r="BN297">
        <v>17</v>
      </c>
      <c r="BO297">
        <v>75</v>
      </c>
      <c r="BP297">
        <v>32</v>
      </c>
      <c r="BQ297">
        <v>29</v>
      </c>
      <c r="BR297">
        <v>49</v>
      </c>
      <c r="BS297">
        <v>0</v>
      </c>
      <c r="BT297">
        <v>0</v>
      </c>
      <c r="BU297">
        <v>79</v>
      </c>
      <c r="BV297">
        <v>27</v>
      </c>
      <c r="BW297">
        <v>94</v>
      </c>
      <c r="BX297">
        <v>46</v>
      </c>
      <c r="BY297">
        <v>15</v>
      </c>
      <c r="BZ297">
        <v>98</v>
      </c>
      <c r="CA297">
        <v>43</v>
      </c>
      <c r="CB297">
        <v>22</v>
      </c>
      <c r="CC297">
        <v>0</v>
      </c>
      <c r="CD297">
        <v>13</v>
      </c>
      <c r="CE297">
        <v>14</v>
      </c>
      <c r="CF297">
        <v>6</v>
      </c>
      <c r="CG297">
        <v>6</v>
      </c>
      <c r="CH297">
        <v>13</v>
      </c>
      <c r="CI297">
        <v>10</v>
      </c>
      <c r="CJ297">
        <v>0</v>
      </c>
      <c r="CK297">
        <v>153</v>
      </c>
      <c r="CL297">
        <v>49</v>
      </c>
      <c r="CM297">
        <v>75</v>
      </c>
      <c r="CN297">
        <v>561</v>
      </c>
      <c r="CO297">
        <v>0</v>
      </c>
      <c r="CP297">
        <v>0</v>
      </c>
      <c r="CQ297">
        <v>0</v>
      </c>
      <c r="CR297">
        <v>35</v>
      </c>
      <c r="CS297">
        <v>17</v>
      </c>
      <c r="CT297">
        <v>337</v>
      </c>
      <c r="CU297">
        <v>407</v>
      </c>
      <c r="CV297">
        <v>220</v>
      </c>
      <c r="CW297">
        <v>14</v>
      </c>
      <c r="CX297">
        <v>43</v>
      </c>
      <c r="CY297">
        <v>23</v>
      </c>
      <c r="CZ297">
        <v>39</v>
      </c>
      <c r="DA297">
        <v>58</v>
      </c>
      <c r="DB297">
        <v>10</v>
      </c>
      <c r="DC297">
        <v>0</v>
      </c>
      <c r="DD297">
        <v>0</v>
      </c>
      <c r="DE297">
        <v>0</v>
      </c>
      <c r="DF297">
        <v>15986</v>
      </c>
      <c r="DG297">
        <v>2.29</v>
      </c>
      <c r="DH297">
        <v>107</v>
      </c>
      <c r="DI297">
        <v>318</v>
      </c>
      <c r="DJ297">
        <v>301</v>
      </c>
      <c r="DK297">
        <v>17</v>
      </c>
      <c r="DL297">
        <v>141</v>
      </c>
      <c r="DM297">
        <f t="shared" si="44"/>
        <v>0</v>
      </c>
      <c r="DN297">
        <f t="shared" si="45"/>
        <v>0</v>
      </c>
      <c r="DO297">
        <f t="shared" si="46"/>
        <v>0</v>
      </c>
      <c r="DP297">
        <f t="shared" si="47"/>
        <v>0</v>
      </c>
      <c r="DQ297">
        <f t="shared" si="48"/>
        <v>1</v>
      </c>
      <c r="DR297">
        <f t="shared" si="49"/>
        <v>0</v>
      </c>
      <c r="DS297">
        <f t="shared" si="50"/>
        <v>0</v>
      </c>
      <c r="DT297">
        <f t="shared" si="51"/>
        <v>0</v>
      </c>
      <c r="DU297">
        <f t="shared" si="52"/>
        <v>0</v>
      </c>
      <c r="DV297">
        <f t="shared" si="53"/>
        <v>0</v>
      </c>
      <c r="DW297">
        <f t="shared" si="54"/>
        <v>0</v>
      </c>
    </row>
    <row r="298" spans="1:127" x14ac:dyDescent="0.25">
      <c r="A298">
        <v>20124022286</v>
      </c>
      <c r="B298">
        <v>12955</v>
      </c>
      <c r="C298" t="s">
        <v>113</v>
      </c>
      <c r="D298">
        <v>0.14000000000000001</v>
      </c>
      <c r="E298">
        <v>20121030</v>
      </c>
      <c r="F298" t="s">
        <v>114</v>
      </c>
      <c r="G298" t="s">
        <v>109</v>
      </c>
      <c r="H298">
        <v>0</v>
      </c>
      <c r="I298" t="s">
        <v>115</v>
      </c>
      <c r="J298">
        <v>21</v>
      </c>
      <c r="K298" t="s">
        <v>68</v>
      </c>
      <c r="L298" t="s">
        <v>42</v>
      </c>
      <c r="M298" t="s">
        <v>11</v>
      </c>
      <c r="N298" t="s">
        <v>43</v>
      </c>
      <c r="O298" t="s">
        <v>44</v>
      </c>
      <c r="P298" t="s">
        <v>104</v>
      </c>
      <c r="Q298" t="s">
        <v>46</v>
      </c>
      <c r="R298" t="s">
        <v>179</v>
      </c>
      <c r="S298" t="s">
        <v>96</v>
      </c>
      <c r="T298" t="s">
        <v>1267</v>
      </c>
      <c r="U298" t="s">
        <v>123</v>
      </c>
      <c r="V298" t="s">
        <v>77</v>
      </c>
      <c r="W298" t="s">
        <v>50</v>
      </c>
      <c r="X298">
        <v>39</v>
      </c>
      <c r="Y298" t="s">
        <v>60</v>
      </c>
      <c r="Z298" t="s">
        <v>53</v>
      </c>
      <c r="AA298" t="s">
        <v>180</v>
      </c>
      <c r="AB298" t="s">
        <v>11</v>
      </c>
      <c r="AC298" t="s">
        <v>55</v>
      </c>
      <c r="AD298" t="s">
        <v>56</v>
      </c>
      <c r="AE298" t="s">
        <v>54</v>
      </c>
      <c r="AF298" t="s">
        <v>58</v>
      </c>
      <c r="AG298" t="s">
        <v>59</v>
      </c>
      <c r="AH298">
        <v>30</v>
      </c>
      <c r="AI298" t="s">
        <v>60</v>
      </c>
      <c r="AJ298" t="s">
        <v>76</v>
      </c>
      <c r="AK298" t="s">
        <v>77</v>
      </c>
      <c r="AL298" t="s">
        <v>54</v>
      </c>
      <c r="AM298" t="s">
        <v>11</v>
      </c>
      <c r="AN298" t="s">
        <v>61</v>
      </c>
      <c r="AO298" t="s">
        <v>62</v>
      </c>
      <c r="AP298" t="s">
        <v>1268</v>
      </c>
      <c r="AQ298" t="s">
        <v>63</v>
      </c>
      <c r="AR298">
        <v>0</v>
      </c>
      <c r="AS298">
        <v>0</v>
      </c>
      <c r="AT298">
        <v>1</v>
      </c>
      <c r="AU298">
        <v>0</v>
      </c>
      <c r="AV298" t="s">
        <v>11</v>
      </c>
      <c r="AW298">
        <v>12</v>
      </c>
      <c r="AX298" t="s">
        <v>64</v>
      </c>
      <c r="AY298">
        <v>1</v>
      </c>
      <c r="AZ298" t="s">
        <v>1</v>
      </c>
      <c r="BA298">
        <v>41.497914000000002</v>
      </c>
      <c r="BB298">
        <v>-81.692120000000003</v>
      </c>
      <c r="BC298">
        <v>2012</v>
      </c>
      <c r="BD298">
        <v>10</v>
      </c>
      <c r="BE298">
        <v>7484</v>
      </c>
      <c r="BF298">
        <v>162</v>
      </c>
      <c r="BG298">
        <v>390351077011</v>
      </c>
      <c r="BH298">
        <v>2142</v>
      </c>
      <c r="BI298">
        <v>1770609</v>
      </c>
      <c r="BJ298">
        <v>1377</v>
      </c>
      <c r="BK298">
        <v>688</v>
      </c>
      <c r="BL298">
        <v>689</v>
      </c>
      <c r="BM298">
        <v>31.1999999999999</v>
      </c>
      <c r="BN298">
        <v>19</v>
      </c>
      <c r="BO298">
        <v>0</v>
      </c>
      <c r="BP298">
        <v>0</v>
      </c>
      <c r="BQ298">
        <v>0</v>
      </c>
      <c r="BR298">
        <v>35</v>
      </c>
      <c r="BS298">
        <v>50</v>
      </c>
      <c r="BT298">
        <v>14</v>
      </c>
      <c r="BU298">
        <v>173</v>
      </c>
      <c r="BV298">
        <v>326</v>
      </c>
      <c r="BW298">
        <v>228</v>
      </c>
      <c r="BX298">
        <v>82</v>
      </c>
      <c r="BY298">
        <v>93</v>
      </c>
      <c r="BZ298">
        <v>60</v>
      </c>
      <c r="CA298">
        <v>93</v>
      </c>
      <c r="CB298">
        <v>168</v>
      </c>
      <c r="CC298">
        <v>7</v>
      </c>
      <c r="CD298">
        <v>19</v>
      </c>
      <c r="CE298">
        <v>10</v>
      </c>
      <c r="CF298">
        <v>0</v>
      </c>
      <c r="CG298">
        <v>0</v>
      </c>
      <c r="CH298">
        <v>0</v>
      </c>
      <c r="CI298">
        <v>0</v>
      </c>
      <c r="CJ298">
        <v>0</v>
      </c>
      <c r="CK298">
        <v>19</v>
      </c>
      <c r="CL298">
        <v>10</v>
      </c>
      <c r="CM298">
        <v>358</v>
      </c>
      <c r="CN298">
        <v>871</v>
      </c>
      <c r="CO298">
        <v>30</v>
      </c>
      <c r="CP298">
        <v>62</v>
      </c>
      <c r="CQ298">
        <v>0</v>
      </c>
      <c r="CR298">
        <v>19</v>
      </c>
      <c r="CS298">
        <v>37</v>
      </c>
      <c r="CT298">
        <v>22</v>
      </c>
      <c r="CU298">
        <v>1086</v>
      </c>
      <c r="CV298">
        <v>130</v>
      </c>
      <c r="CW298">
        <v>154</v>
      </c>
      <c r="CX298">
        <v>40</v>
      </c>
      <c r="CY298">
        <v>40</v>
      </c>
      <c r="CZ298">
        <v>101</v>
      </c>
      <c r="DA298">
        <v>0</v>
      </c>
      <c r="DB298">
        <v>310</v>
      </c>
      <c r="DC298">
        <v>152</v>
      </c>
      <c r="DD298">
        <v>140</v>
      </c>
      <c r="DE298">
        <v>19</v>
      </c>
      <c r="DF298">
        <v>36786</v>
      </c>
      <c r="DG298">
        <v>1.54</v>
      </c>
      <c r="DH298">
        <v>353</v>
      </c>
      <c r="DI298">
        <v>990</v>
      </c>
      <c r="DJ298">
        <v>896</v>
      </c>
      <c r="DK298">
        <v>94</v>
      </c>
      <c r="DL298">
        <v>55</v>
      </c>
      <c r="DM298">
        <f t="shared" si="44"/>
        <v>0</v>
      </c>
      <c r="DN298">
        <f t="shared" si="45"/>
        <v>1</v>
      </c>
      <c r="DO298">
        <f t="shared" si="46"/>
        <v>0</v>
      </c>
      <c r="DP298">
        <f t="shared" si="47"/>
        <v>0</v>
      </c>
      <c r="DQ298">
        <f t="shared" si="48"/>
        <v>0</v>
      </c>
      <c r="DR298">
        <f t="shared" si="49"/>
        <v>0</v>
      </c>
      <c r="DS298">
        <f t="shared" si="50"/>
        <v>0</v>
      </c>
      <c r="DT298">
        <f t="shared" si="51"/>
        <v>0</v>
      </c>
      <c r="DU298">
        <f t="shared" si="52"/>
        <v>0</v>
      </c>
      <c r="DV298">
        <f t="shared" si="53"/>
        <v>0</v>
      </c>
      <c r="DW298">
        <f t="shared" si="54"/>
        <v>0</v>
      </c>
    </row>
    <row r="299" spans="1:127" x14ac:dyDescent="0.25">
      <c r="A299">
        <v>20118022563</v>
      </c>
      <c r="B299">
        <v>1366</v>
      </c>
      <c r="C299" t="s">
        <v>219</v>
      </c>
      <c r="D299">
        <v>99.989999999999895</v>
      </c>
      <c r="E299">
        <v>20110201</v>
      </c>
      <c r="F299" t="s">
        <v>1269</v>
      </c>
      <c r="G299">
        <v>3385</v>
      </c>
      <c r="H299">
        <v>0</v>
      </c>
      <c r="I299" t="s">
        <v>115</v>
      </c>
      <c r="J299">
        <v>8</v>
      </c>
      <c r="K299" t="s">
        <v>41</v>
      </c>
      <c r="L299" t="s">
        <v>42</v>
      </c>
      <c r="M299" t="s">
        <v>11</v>
      </c>
      <c r="N299" t="s">
        <v>43</v>
      </c>
      <c r="O299" t="s">
        <v>134</v>
      </c>
      <c r="P299" t="s">
        <v>135</v>
      </c>
      <c r="Q299" t="s">
        <v>72</v>
      </c>
      <c r="R299" t="s">
        <v>209</v>
      </c>
      <c r="S299" t="s">
        <v>98</v>
      </c>
      <c r="T299" t="s">
        <v>1270</v>
      </c>
      <c r="U299" t="s">
        <v>59</v>
      </c>
      <c r="V299" t="s">
        <v>50</v>
      </c>
      <c r="W299" t="s">
        <v>51</v>
      </c>
      <c r="X299">
        <v>52</v>
      </c>
      <c r="Y299" t="s">
        <v>52</v>
      </c>
      <c r="Z299" t="s">
        <v>74</v>
      </c>
      <c r="AA299" t="s">
        <v>54</v>
      </c>
      <c r="AB299" t="s">
        <v>11</v>
      </c>
      <c r="AC299" t="s">
        <v>75</v>
      </c>
      <c r="AD299" t="s">
        <v>56</v>
      </c>
      <c r="AE299" t="s">
        <v>54</v>
      </c>
      <c r="AF299" t="s">
        <v>218</v>
      </c>
      <c r="AG299" t="s">
        <v>136</v>
      </c>
      <c r="AH299">
        <v>30</v>
      </c>
      <c r="AI299" t="s">
        <v>52</v>
      </c>
      <c r="AJ299" t="s">
        <v>50</v>
      </c>
      <c r="AK299" t="s">
        <v>51</v>
      </c>
      <c r="AL299" t="s">
        <v>54</v>
      </c>
      <c r="AM299" t="s">
        <v>11</v>
      </c>
      <c r="AN299" t="s">
        <v>61</v>
      </c>
      <c r="AO299" t="s">
        <v>62</v>
      </c>
      <c r="AP299" t="s">
        <v>1271</v>
      </c>
      <c r="AQ299" t="s">
        <v>63</v>
      </c>
      <c r="AR299">
        <v>0</v>
      </c>
      <c r="AS299">
        <v>0</v>
      </c>
      <c r="AT299">
        <v>1</v>
      </c>
      <c r="AU299">
        <v>0</v>
      </c>
      <c r="AV299" t="s">
        <v>11</v>
      </c>
      <c r="AW299">
        <v>12</v>
      </c>
      <c r="AX299" t="s">
        <v>64</v>
      </c>
      <c r="AY299">
        <v>1</v>
      </c>
      <c r="AZ299" t="s">
        <v>90</v>
      </c>
      <c r="BA299">
        <v>41.461517000000001</v>
      </c>
      <c r="BB299">
        <v>-81.744513999999896</v>
      </c>
      <c r="BC299">
        <v>2011</v>
      </c>
      <c r="BD299">
        <v>2</v>
      </c>
      <c r="BE299">
        <v>7490</v>
      </c>
      <c r="BF299">
        <v>1101</v>
      </c>
      <c r="BG299">
        <v>390351024012</v>
      </c>
      <c r="BH299">
        <v>1700</v>
      </c>
      <c r="BI299">
        <v>313592</v>
      </c>
      <c r="BJ299">
        <v>1056</v>
      </c>
      <c r="BK299">
        <v>518</v>
      </c>
      <c r="BL299">
        <v>538</v>
      </c>
      <c r="BM299">
        <v>30.1999999999999</v>
      </c>
      <c r="BN299">
        <v>59</v>
      </c>
      <c r="BO299">
        <v>129</v>
      </c>
      <c r="BP299">
        <v>193</v>
      </c>
      <c r="BQ299">
        <v>22</v>
      </c>
      <c r="BR299">
        <v>83</v>
      </c>
      <c r="BS299">
        <v>0</v>
      </c>
      <c r="BT299">
        <v>0</v>
      </c>
      <c r="BU299">
        <v>6</v>
      </c>
      <c r="BV299">
        <v>32</v>
      </c>
      <c r="BW299">
        <v>78</v>
      </c>
      <c r="BX299">
        <v>98</v>
      </c>
      <c r="BY299">
        <v>115</v>
      </c>
      <c r="BZ299">
        <v>32</v>
      </c>
      <c r="CA299">
        <v>38</v>
      </c>
      <c r="CB299">
        <v>84</v>
      </c>
      <c r="CC299">
        <v>22</v>
      </c>
      <c r="CD299">
        <v>22</v>
      </c>
      <c r="CE299">
        <v>6</v>
      </c>
      <c r="CF299">
        <v>11</v>
      </c>
      <c r="CG299">
        <v>9</v>
      </c>
      <c r="CH299">
        <v>17</v>
      </c>
      <c r="CI299">
        <v>0</v>
      </c>
      <c r="CJ299">
        <v>0</v>
      </c>
      <c r="CK299">
        <v>403</v>
      </c>
      <c r="CL299">
        <v>43</v>
      </c>
      <c r="CM299">
        <v>188</v>
      </c>
      <c r="CN299">
        <v>836</v>
      </c>
      <c r="CO299">
        <v>0</v>
      </c>
      <c r="CP299">
        <v>2</v>
      </c>
      <c r="CQ299">
        <v>0</v>
      </c>
      <c r="CR299">
        <v>11</v>
      </c>
      <c r="CS299">
        <v>19</v>
      </c>
      <c r="CT299">
        <v>495</v>
      </c>
      <c r="CU299">
        <v>564</v>
      </c>
      <c r="CV299">
        <v>103</v>
      </c>
      <c r="CW299">
        <v>219</v>
      </c>
      <c r="CX299">
        <v>41</v>
      </c>
      <c r="CY299">
        <v>69</v>
      </c>
      <c r="CZ299">
        <v>105</v>
      </c>
      <c r="DA299">
        <v>20</v>
      </c>
      <c r="DB299">
        <v>2</v>
      </c>
      <c r="DC299">
        <v>5</v>
      </c>
      <c r="DD299">
        <v>0</v>
      </c>
      <c r="DE299">
        <v>0</v>
      </c>
      <c r="DF299">
        <v>34118</v>
      </c>
      <c r="DG299">
        <v>3.62</v>
      </c>
      <c r="DH299">
        <v>33</v>
      </c>
      <c r="DI299">
        <v>348</v>
      </c>
      <c r="DJ299">
        <v>292</v>
      </c>
      <c r="DK299">
        <v>56</v>
      </c>
      <c r="DL299">
        <v>132</v>
      </c>
      <c r="DM299">
        <f t="shared" si="44"/>
        <v>1</v>
      </c>
      <c r="DN299">
        <f t="shared" si="45"/>
        <v>0</v>
      </c>
      <c r="DO299">
        <f t="shared" si="46"/>
        <v>0</v>
      </c>
      <c r="DP299">
        <f t="shared" si="47"/>
        <v>0</v>
      </c>
      <c r="DQ299">
        <f t="shared" si="48"/>
        <v>0</v>
      </c>
      <c r="DR299">
        <f t="shared" si="49"/>
        <v>0</v>
      </c>
      <c r="DS299">
        <f t="shared" si="50"/>
        <v>0</v>
      </c>
      <c r="DT299">
        <f t="shared" si="51"/>
        <v>0</v>
      </c>
      <c r="DU299">
        <f t="shared" si="52"/>
        <v>0</v>
      </c>
      <c r="DV299">
        <f t="shared" si="53"/>
        <v>0</v>
      </c>
      <c r="DW299">
        <f t="shared" si="54"/>
        <v>0</v>
      </c>
    </row>
    <row r="300" spans="1:127" x14ac:dyDescent="0.25">
      <c r="A300">
        <v>20154029822</v>
      </c>
      <c r="B300">
        <v>11798</v>
      </c>
      <c r="C300" t="s">
        <v>219</v>
      </c>
      <c r="D300">
        <v>99.989999999999895</v>
      </c>
      <c r="E300">
        <v>20150905</v>
      </c>
      <c r="F300">
        <v>46</v>
      </c>
      <c r="G300">
        <v>3290</v>
      </c>
      <c r="H300">
        <v>0</v>
      </c>
      <c r="I300" t="s">
        <v>102</v>
      </c>
      <c r="J300">
        <v>14</v>
      </c>
      <c r="K300" t="s">
        <v>41</v>
      </c>
      <c r="L300" t="s">
        <v>42</v>
      </c>
      <c r="M300" t="s">
        <v>11</v>
      </c>
      <c r="N300" t="s">
        <v>43</v>
      </c>
      <c r="O300" t="s">
        <v>71</v>
      </c>
      <c r="P300" t="s">
        <v>45</v>
      </c>
      <c r="Q300" t="s">
        <v>72</v>
      </c>
      <c r="R300" t="s">
        <v>54</v>
      </c>
      <c r="S300" t="s">
        <v>48</v>
      </c>
      <c r="T300" t="s">
        <v>1272</v>
      </c>
      <c r="U300" t="s">
        <v>129</v>
      </c>
      <c r="V300" t="s">
        <v>51</v>
      </c>
      <c r="W300" t="s">
        <v>50</v>
      </c>
      <c r="X300">
        <v>29</v>
      </c>
      <c r="Y300" t="s">
        <v>60</v>
      </c>
      <c r="Z300" t="s">
        <v>74</v>
      </c>
      <c r="AA300" t="s">
        <v>54</v>
      </c>
      <c r="AB300" t="s">
        <v>11</v>
      </c>
      <c r="AC300" t="s">
        <v>86</v>
      </c>
      <c r="AD300" t="s">
        <v>56</v>
      </c>
      <c r="AE300" t="s">
        <v>209</v>
      </c>
      <c r="AF300" t="s">
        <v>208</v>
      </c>
      <c r="AG300" t="s">
        <v>59</v>
      </c>
      <c r="AH300">
        <v>6</v>
      </c>
      <c r="AI300" t="s">
        <v>52</v>
      </c>
      <c r="AJ300" t="s">
        <v>76</v>
      </c>
      <c r="AK300" t="s">
        <v>77</v>
      </c>
      <c r="AL300" t="s">
        <v>54</v>
      </c>
      <c r="AM300" t="s">
        <v>11</v>
      </c>
      <c r="AN300" t="s">
        <v>61</v>
      </c>
      <c r="AO300" t="s">
        <v>62</v>
      </c>
      <c r="AP300" t="s">
        <v>1273</v>
      </c>
      <c r="AQ300" t="s">
        <v>63</v>
      </c>
      <c r="AR300">
        <v>0</v>
      </c>
      <c r="AS300">
        <v>0</v>
      </c>
      <c r="AT300">
        <v>1</v>
      </c>
      <c r="AU300">
        <v>0</v>
      </c>
      <c r="AV300" t="s">
        <v>11</v>
      </c>
      <c r="AW300">
        <v>12</v>
      </c>
      <c r="AX300" t="s">
        <v>64</v>
      </c>
      <c r="AY300">
        <v>1</v>
      </c>
      <c r="AZ300" t="s">
        <v>1</v>
      </c>
      <c r="BA300">
        <v>41.464328000000002</v>
      </c>
      <c r="BB300">
        <v>-81.718970999999897</v>
      </c>
      <c r="BC300">
        <v>2015</v>
      </c>
      <c r="BD300">
        <v>9</v>
      </c>
      <c r="BE300">
        <v>7692</v>
      </c>
      <c r="BF300">
        <v>91</v>
      </c>
      <c r="BG300">
        <v>390351028003</v>
      </c>
      <c r="BH300">
        <v>1747</v>
      </c>
      <c r="BI300">
        <v>238790</v>
      </c>
      <c r="BJ300">
        <v>891</v>
      </c>
      <c r="BK300">
        <v>398</v>
      </c>
      <c r="BL300">
        <v>493</v>
      </c>
      <c r="BM300">
        <v>26.8</v>
      </c>
      <c r="BN300">
        <v>165</v>
      </c>
      <c r="BO300">
        <v>58</v>
      </c>
      <c r="BP300">
        <v>58</v>
      </c>
      <c r="BQ300">
        <v>34</v>
      </c>
      <c r="BR300">
        <v>55</v>
      </c>
      <c r="BS300">
        <v>0</v>
      </c>
      <c r="BT300">
        <v>6</v>
      </c>
      <c r="BU300">
        <v>65</v>
      </c>
      <c r="BV300">
        <v>16</v>
      </c>
      <c r="BW300">
        <v>25</v>
      </c>
      <c r="BX300">
        <v>74</v>
      </c>
      <c r="BY300">
        <v>37</v>
      </c>
      <c r="BZ300">
        <v>40</v>
      </c>
      <c r="CA300">
        <v>51</v>
      </c>
      <c r="CB300">
        <v>86</v>
      </c>
      <c r="CC300">
        <v>33</v>
      </c>
      <c r="CD300">
        <v>24</v>
      </c>
      <c r="CE300">
        <v>6</v>
      </c>
      <c r="CF300">
        <v>0</v>
      </c>
      <c r="CG300">
        <v>28</v>
      </c>
      <c r="CH300">
        <v>22</v>
      </c>
      <c r="CI300">
        <v>0</v>
      </c>
      <c r="CJ300">
        <v>8</v>
      </c>
      <c r="CK300">
        <v>315</v>
      </c>
      <c r="CL300">
        <v>64</v>
      </c>
      <c r="CM300">
        <v>42</v>
      </c>
      <c r="CN300">
        <v>607</v>
      </c>
      <c r="CO300">
        <v>0</v>
      </c>
      <c r="CP300">
        <v>0</v>
      </c>
      <c r="CQ300">
        <v>0</v>
      </c>
      <c r="CR300">
        <v>138</v>
      </c>
      <c r="CS300">
        <v>104</v>
      </c>
      <c r="CT300">
        <v>436</v>
      </c>
      <c r="CU300">
        <v>450</v>
      </c>
      <c r="CV300">
        <v>166</v>
      </c>
      <c r="CW300">
        <v>145</v>
      </c>
      <c r="CX300">
        <v>65</v>
      </c>
      <c r="CY300">
        <v>6</v>
      </c>
      <c r="CZ300">
        <v>61</v>
      </c>
      <c r="DA300">
        <v>7</v>
      </c>
      <c r="DB300">
        <v>0</v>
      </c>
      <c r="DC300">
        <v>0</v>
      </c>
      <c r="DD300">
        <v>0</v>
      </c>
      <c r="DE300">
        <v>0</v>
      </c>
      <c r="DF300">
        <v>19375</v>
      </c>
      <c r="DG300">
        <v>2.99</v>
      </c>
      <c r="DH300">
        <v>143</v>
      </c>
      <c r="DI300">
        <v>452</v>
      </c>
      <c r="DJ300">
        <v>298</v>
      </c>
      <c r="DK300">
        <v>154</v>
      </c>
      <c r="DL300">
        <v>148</v>
      </c>
      <c r="DM300">
        <f t="shared" si="44"/>
        <v>0</v>
      </c>
      <c r="DN300">
        <f t="shared" si="45"/>
        <v>0</v>
      </c>
      <c r="DO300">
        <f t="shared" si="46"/>
        <v>0</v>
      </c>
      <c r="DP300">
        <f t="shared" si="47"/>
        <v>0</v>
      </c>
      <c r="DQ300">
        <f t="shared" si="48"/>
        <v>1</v>
      </c>
      <c r="DR300">
        <f t="shared" si="49"/>
        <v>0</v>
      </c>
      <c r="DS300">
        <f t="shared" si="50"/>
        <v>0</v>
      </c>
      <c r="DT300">
        <f t="shared" si="51"/>
        <v>0</v>
      </c>
      <c r="DU300">
        <f t="shared" si="52"/>
        <v>0</v>
      </c>
      <c r="DV300">
        <f t="shared" si="53"/>
        <v>0</v>
      </c>
      <c r="DW300">
        <f t="shared" si="54"/>
        <v>0</v>
      </c>
    </row>
    <row r="301" spans="1:127" x14ac:dyDescent="0.25">
      <c r="A301">
        <v>20154029874</v>
      </c>
      <c r="B301">
        <v>14004</v>
      </c>
      <c r="C301" t="s">
        <v>254</v>
      </c>
      <c r="D301">
        <v>0.47</v>
      </c>
      <c r="E301">
        <v>20151015</v>
      </c>
      <c r="F301" t="s">
        <v>255</v>
      </c>
      <c r="G301" t="s">
        <v>1274</v>
      </c>
      <c r="H301">
        <v>0</v>
      </c>
      <c r="I301" t="s">
        <v>67</v>
      </c>
      <c r="J301">
        <v>18</v>
      </c>
      <c r="K301" t="s">
        <v>41</v>
      </c>
      <c r="L301" t="s">
        <v>42</v>
      </c>
      <c r="M301" t="s">
        <v>11</v>
      </c>
      <c r="N301" t="s">
        <v>70</v>
      </c>
      <c r="O301" t="s">
        <v>71</v>
      </c>
      <c r="P301" t="s">
        <v>45</v>
      </c>
      <c r="Q301" t="s">
        <v>46</v>
      </c>
      <c r="R301" t="s">
        <v>276</v>
      </c>
      <c r="S301" t="s">
        <v>98</v>
      </c>
      <c r="T301" t="s">
        <v>1275</v>
      </c>
      <c r="U301" t="s">
        <v>59</v>
      </c>
      <c r="V301" t="s">
        <v>51</v>
      </c>
      <c r="W301" t="s">
        <v>50</v>
      </c>
      <c r="X301">
        <v>0</v>
      </c>
      <c r="Y301" t="s">
        <v>11</v>
      </c>
      <c r="Z301" t="s">
        <v>85</v>
      </c>
      <c r="AA301">
        <v>0</v>
      </c>
      <c r="AB301" t="s">
        <v>11</v>
      </c>
      <c r="AC301" t="s">
        <v>1276</v>
      </c>
      <c r="AD301" t="s">
        <v>56</v>
      </c>
      <c r="AE301" t="s">
        <v>47</v>
      </c>
      <c r="AF301" t="s">
        <v>48</v>
      </c>
      <c r="AG301" t="s">
        <v>49</v>
      </c>
      <c r="AH301">
        <v>0</v>
      </c>
      <c r="AI301" t="s">
        <v>60</v>
      </c>
      <c r="AJ301" t="s">
        <v>77</v>
      </c>
      <c r="AK301" t="s">
        <v>76</v>
      </c>
      <c r="AL301" t="s">
        <v>54</v>
      </c>
      <c r="AM301" t="s">
        <v>11</v>
      </c>
      <c r="AN301" t="s">
        <v>61</v>
      </c>
      <c r="AO301" t="s">
        <v>62</v>
      </c>
      <c r="AP301" t="s">
        <v>1277</v>
      </c>
      <c r="AQ301" t="s">
        <v>63</v>
      </c>
      <c r="AR301">
        <v>0</v>
      </c>
      <c r="AS301">
        <v>0</v>
      </c>
      <c r="AT301">
        <v>0</v>
      </c>
      <c r="AU301">
        <v>0</v>
      </c>
      <c r="AV301" t="s">
        <v>11</v>
      </c>
      <c r="AW301">
        <v>12</v>
      </c>
      <c r="AX301" t="s">
        <v>64</v>
      </c>
      <c r="AY301">
        <v>1</v>
      </c>
      <c r="AZ301" t="s">
        <v>1</v>
      </c>
      <c r="BA301">
        <v>41.462463</v>
      </c>
      <c r="BB301">
        <v>-81.716432999999896</v>
      </c>
      <c r="BC301">
        <v>2015</v>
      </c>
      <c r="BD301">
        <v>10</v>
      </c>
      <c r="BE301">
        <v>7696</v>
      </c>
      <c r="BF301">
        <v>91</v>
      </c>
      <c r="BG301">
        <v>390351028003</v>
      </c>
      <c r="BH301">
        <v>1747</v>
      </c>
      <c r="BI301">
        <v>238790</v>
      </c>
      <c r="BJ301">
        <v>891</v>
      </c>
      <c r="BK301">
        <v>398</v>
      </c>
      <c r="BL301">
        <v>493</v>
      </c>
      <c r="BM301">
        <v>26.8</v>
      </c>
      <c r="BN301">
        <v>165</v>
      </c>
      <c r="BO301">
        <v>58</v>
      </c>
      <c r="BP301">
        <v>58</v>
      </c>
      <c r="BQ301">
        <v>34</v>
      </c>
      <c r="BR301">
        <v>55</v>
      </c>
      <c r="BS301">
        <v>0</v>
      </c>
      <c r="BT301">
        <v>6</v>
      </c>
      <c r="BU301">
        <v>65</v>
      </c>
      <c r="BV301">
        <v>16</v>
      </c>
      <c r="BW301">
        <v>25</v>
      </c>
      <c r="BX301">
        <v>74</v>
      </c>
      <c r="BY301">
        <v>37</v>
      </c>
      <c r="BZ301">
        <v>40</v>
      </c>
      <c r="CA301">
        <v>51</v>
      </c>
      <c r="CB301">
        <v>86</v>
      </c>
      <c r="CC301">
        <v>33</v>
      </c>
      <c r="CD301">
        <v>24</v>
      </c>
      <c r="CE301">
        <v>6</v>
      </c>
      <c r="CF301">
        <v>0</v>
      </c>
      <c r="CG301">
        <v>28</v>
      </c>
      <c r="CH301">
        <v>22</v>
      </c>
      <c r="CI301">
        <v>0</v>
      </c>
      <c r="CJ301">
        <v>8</v>
      </c>
      <c r="CK301">
        <v>315</v>
      </c>
      <c r="CL301">
        <v>64</v>
      </c>
      <c r="CM301">
        <v>42</v>
      </c>
      <c r="CN301">
        <v>607</v>
      </c>
      <c r="CO301">
        <v>0</v>
      </c>
      <c r="CP301">
        <v>0</v>
      </c>
      <c r="CQ301">
        <v>0</v>
      </c>
      <c r="CR301">
        <v>138</v>
      </c>
      <c r="CS301">
        <v>104</v>
      </c>
      <c r="CT301">
        <v>436</v>
      </c>
      <c r="CU301">
        <v>450</v>
      </c>
      <c r="CV301">
        <v>166</v>
      </c>
      <c r="CW301">
        <v>145</v>
      </c>
      <c r="CX301">
        <v>65</v>
      </c>
      <c r="CY301">
        <v>6</v>
      </c>
      <c r="CZ301">
        <v>61</v>
      </c>
      <c r="DA301">
        <v>7</v>
      </c>
      <c r="DB301">
        <v>0</v>
      </c>
      <c r="DC301">
        <v>0</v>
      </c>
      <c r="DD301">
        <v>0</v>
      </c>
      <c r="DE301">
        <v>0</v>
      </c>
      <c r="DF301">
        <v>19375</v>
      </c>
      <c r="DG301">
        <v>2.99</v>
      </c>
      <c r="DH301">
        <v>143</v>
      </c>
      <c r="DI301">
        <v>452</v>
      </c>
      <c r="DJ301">
        <v>298</v>
      </c>
      <c r="DK301">
        <v>154</v>
      </c>
      <c r="DL301">
        <v>148</v>
      </c>
      <c r="DM301">
        <f t="shared" si="44"/>
        <v>0</v>
      </c>
      <c r="DN301">
        <f t="shared" si="45"/>
        <v>0</v>
      </c>
      <c r="DO301">
        <f t="shared" si="46"/>
        <v>0</v>
      </c>
      <c r="DP301">
        <f t="shared" si="47"/>
        <v>0</v>
      </c>
      <c r="DQ301">
        <f t="shared" si="48"/>
        <v>1</v>
      </c>
      <c r="DR301">
        <f t="shared" si="49"/>
        <v>0</v>
      </c>
      <c r="DS301">
        <f t="shared" si="50"/>
        <v>0</v>
      </c>
      <c r="DT301">
        <f t="shared" si="51"/>
        <v>0</v>
      </c>
      <c r="DU301">
        <f t="shared" si="52"/>
        <v>0</v>
      </c>
      <c r="DV301">
        <f t="shared" si="53"/>
        <v>0</v>
      </c>
      <c r="DW301">
        <f t="shared" si="54"/>
        <v>0</v>
      </c>
    </row>
    <row r="302" spans="1:127" x14ac:dyDescent="0.25">
      <c r="A302">
        <v>20154030440</v>
      </c>
      <c r="B302">
        <v>14320</v>
      </c>
      <c r="C302" t="s">
        <v>410</v>
      </c>
      <c r="D302">
        <v>1</v>
      </c>
      <c r="E302">
        <v>20151020</v>
      </c>
      <c r="F302" t="s">
        <v>295</v>
      </c>
      <c r="G302">
        <v>21</v>
      </c>
      <c r="H302">
        <v>0.02</v>
      </c>
      <c r="I302" t="s">
        <v>115</v>
      </c>
      <c r="J302">
        <v>15</v>
      </c>
      <c r="K302" t="s">
        <v>41</v>
      </c>
      <c r="L302" t="s">
        <v>42</v>
      </c>
      <c r="M302" t="s">
        <v>11</v>
      </c>
      <c r="N302" t="s">
        <v>43</v>
      </c>
      <c r="O302" t="s">
        <v>44</v>
      </c>
      <c r="P302" t="s">
        <v>45</v>
      </c>
      <c r="Q302" t="s">
        <v>72</v>
      </c>
      <c r="R302" t="s">
        <v>119</v>
      </c>
      <c r="S302" t="s">
        <v>47</v>
      </c>
      <c r="T302" t="s">
        <v>1278</v>
      </c>
      <c r="U302" t="s">
        <v>59</v>
      </c>
      <c r="V302" t="s">
        <v>50</v>
      </c>
      <c r="W302" t="s">
        <v>51</v>
      </c>
      <c r="X302">
        <v>16</v>
      </c>
      <c r="Y302" t="s">
        <v>60</v>
      </c>
      <c r="Z302" t="s">
        <v>1279</v>
      </c>
      <c r="AA302" t="s">
        <v>54</v>
      </c>
      <c r="AB302" t="s">
        <v>11</v>
      </c>
      <c r="AC302" t="s">
        <v>86</v>
      </c>
      <c r="AD302" t="s">
        <v>455</v>
      </c>
      <c r="AE302" t="s">
        <v>54</v>
      </c>
      <c r="AF302" t="s">
        <v>48</v>
      </c>
      <c r="AG302" t="s">
        <v>89</v>
      </c>
      <c r="AH302">
        <v>40</v>
      </c>
      <c r="AI302" t="s">
        <v>52</v>
      </c>
      <c r="AJ302" t="s">
        <v>77</v>
      </c>
      <c r="AK302" t="s">
        <v>76</v>
      </c>
      <c r="AL302" t="s">
        <v>54</v>
      </c>
      <c r="AM302" t="s">
        <v>11</v>
      </c>
      <c r="AN302" t="s">
        <v>61</v>
      </c>
      <c r="AO302" t="s">
        <v>62</v>
      </c>
      <c r="AP302" t="s">
        <v>1280</v>
      </c>
      <c r="AQ302" t="s">
        <v>63</v>
      </c>
      <c r="AR302">
        <v>0</v>
      </c>
      <c r="AS302">
        <v>1</v>
      </c>
      <c r="AT302">
        <v>0</v>
      </c>
      <c r="AU302">
        <v>0</v>
      </c>
      <c r="AV302" t="s">
        <v>174</v>
      </c>
      <c r="AW302">
        <v>12</v>
      </c>
      <c r="AX302" t="s">
        <v>64</v>
      </c>
      <c r="AY302">
        <v>1</v>
      </c>
      <c r="AZ302" t="s">
        <v>1</v>
      </c>
      <c r="BA302">
        <v>41.503681</v>
      </c>
      <c r="BB302">
        <v>-81.6760629999999</v>
      </c>
      <c r="BC302">
        <v>2015</v>
      </c>
      <c r="BD302">
        <v>10</v>
      </c>
      <c r="BE302">
        <v>7750</v>
      </c>
      <c r="BF302">
        <v>164</v>
      </c>
      <c r="BG302">
        <v>390351078022</v>
      </c>
      <c r="BH302">
        <v>9</v>
      </c>
      <c r="BI302">
        <v>1113073</v>
      </c>
      <c r="BJ302">
        <v>2971</v>
      </c>
      <c r="BK302">
        <v>1548</v>
      </c>
      <c r="BL302">
        <v>1423</v>
      </c>
      <c r="BM302">
        <v>27.5</v>
      </c>
      <c r="BN302">
        <v>113</v>
      </c>
      <c r="BO302">
        <v>52</v>
      </c>
      <c r="BP302">
        <v>60</v>
      </c>
      <c r="BQ302">
        <v>142</v>
      </c>
      <c r="BR302">
        <v>224</v>
      </c>
      <c r="BS302">
        <v>138</v>
      </c>
      <c r="BT302">
        <v>50</v>
      </c>
      <c r="BU302">
        <v>325</v>
      </c>
      <c r="BV302">
        <v>653</v>
      </c>
      <c r="BW302">
        <v>284</v>
      </c>
      <c r="BX302">
        <v>131</v>
      </c>
      <c r="BY302">
        <v>48</v>
      </c>
      <c r="BZ302">
        <v>83</v>
      </c>
      <c r="CA302">
        <v>198</v>
      </c>
      <c r="CB302">
        <v>100</v>
      </c>
      <c r="CC302">
        <v>55</v>
      </c>
      <c r="CD302">
        <v>104</v>
      </c>
      <c r="CE302">
        <v>51</v>
      </c>
      <c r="CF302">
        <v>66</v>
      </c>
      <c r="CG302">
        <v>8</v>
      </c>
      <c r="CH302">
        <v>40</v>
      </c>
      <c r="CI302">
        <v>15</v>
      </c>
      <c r="CJ302">
        <v>31</v>
      </c>
      <c r="CK302">
        <v>367</v>
      </c>
      <c r="CL302">
        <v>211</v>
      </c>
      <c r="CM302">
        <v>1067</v>
      </c>
      <c r="CN302">
        <v>1220</v>
      </c>
      <c r="CO302">
        <v>8</v>
      </c>
      <c r="CP302">
        <v>561</v>
      </c>
      <c r="CQ302">
        <v>0</v>
      </c>
      <c r="CR302">
        <v>78</v>
      </c>
      <c r="CS302">
        <v>37</v>
      </c>
      <c r="CT302">
        <v>89</v>
      </c>
      <c r="CU302">
        <v>1867</v>
      </c>
      <c r="CV302">
        <v>288</v>
      </c>
      <c r="CW302">
        <v>213</v>
      </c>
      <c r="CX302">
        <v>33</v>
      </c>
      <c r="CY302">
        <v>80</v>
      </c>
      <c r="CZ302">
        <v>207</v>
      </c>
      <c r="DA302">
        <v>105</v>
      </c>
      <c r="DB302">
        <v>362</v>
      </c>
      <c r="DC302">
        <v>276</v>
      </c>
      <c r="DD302">
        <v>268</v>
      </c>
      <c r="DE302">
        <v>35</v>
      </c>
      <c r="DF302">
        <v>22898</v>
      </c>
      <c r="DG302">
        <v>1.84</v>
      </c>
      <c r="DH302">
        <v>694</v>
      </c>
      <c r="DI302">
        <v>2044</v>
      </c>
      <c r="DJ302">
        <v>1616</v>
      </c>
      <c r="DK302">
        <v>428</v>
      </c>
      <c r="DL302">
        <v>0</v>
      </c>
      <c r="DM302">
        <f t="shared" si="44"/>
        <v>0</v>
      </c>
      <c r="DN302">
        <f t="shared" si="45"/>
        <v>0</v>
      </c>
      <c r="DO302">
        <f t="shared" si="46"/>
        <v>0</v>
      </c>
      <c r="DP302">
        <f t="shared" si="47"/>
        <v>0</v>
      </c>
      <c r="DQ302">
        <f t="shared" si="48"/>
        <v>1</v>
      </c>
      <c r="DR302">
        <f t="shared" si="49"/>
        <v>0</v>
      </c>
      <c r="DS302">
        <f t="shared" si="50"/>
        <v>0</v>
      </c>
      <c r="DT302">
        <f t="shared" si="51"/>
        <v>0</v>
      </c>
      <c r="DU302">
        <f t="shared" si="52"/>
        <v>0</v>
      </c>
      <c r="DV302">
        <f t="shared" si="53"/>
        <v>0</v>
      </c>
      <c r="DW302">
        <f t="shared" si="54"/>
        <v>0</v>
      </c>
    </row>
    <row r="303" spans="1:127" x14ac:dyDescent="0.25">
      <c r="A303">
        <v>20137024543</v>
      </c>
      <c r="B303">
        <v>2209</v>
      </c>
      <c r="C303" t="s">
        <v>113</v>
      </c>
      <c r="D303">
        <v>0.14000000000000001</v>
      </c>
      <c r="E303">
        <v>20130226</v>
      </c>
      <c r="F303" t="s">
        <v>114</v>
      </c>
      <c r="G303" t="s">
        <v>109</v>
      </c>
      <c r="H303">
        <v>0</v>
      </c>
      <c r="I303" t="s">
        <v>115</v>
      </c>
      <c r="J303">
        <v>18</v>
      </c>
      <c r="K303" t="s">
        <v>68</v>
      </c>
      <c r="L303" t="s">
        <v>42</v>
      </c>
      <c r="M303" t="s">
        <v>11</v>
      </c>
      <c r="N303" t="s">
        <v>43</v>
      </c>
      <c r="O303" t="s">
        <v>121</v>
      </c>
      <c r="P303" t="s">
        <v>104</v>
      </c>
      <c r="Q303" t="s">
        <v>46</v>
      </c>
      <c r="R303" t="s">
        <v>119</v>
      </c>
      <c r="S303" t="s">
        <v>98</v>
      </c>
      <c r="T303" t="s">
        <v>1281</v>
      </c>
      <c r="U303" t="s">
        <v>59</v>
      </c>
      <c r="V303" t="s">
        <v>47</v>
      </c>
      <c r="W303" t="s">
        <v>47</v>
      </c>
      <c r="X303">
        <v>26</v>
      </c>
      <c r="Y303" t="s">
        <v>52</v>
      </c>
      <c r="Z303" t="s">
        <v>132</v>
      </c>
      <c r="AA303" t="s">
        <v>54</v>
      </c>
      <c r="AB303" t="s">
        <v>11</v>
      </c>
      <c r="AC303" t="s">
        <v>75</v>
      </c>
      <c r="AD303" t="s">
        <v>97</v>
      </c>
      <c r="AE303" t="s">
        <v>54</v>
      </c>
      <c r="AF303" t="s">
        <v>96</v>
      </c>
      <c r="AG303" t="s">
        <v>89</v>
      </c>
      <c r="AH303">
        <v>29</v>
      </c>
      <c r="AI303" t="s">
        <v>52</v>
      </c>
      <c r="AJ303" t="s">
        <v>51</v>
      </c>
      <c r="AK303" t="s">
        <v>47</v>
      </c>
      <c r="AL303" t="s">
        <v>54</v>
      </c>
      <c r="AM303" t="s">
        <v>11</v>
      </c>
      <c r="AN303" t="s">
        <v>61</v>
      </c>
      <c r="AO303" t="s">
        <v>62</v>
      </c>
      <c r="AP303" t="s">
        <v>1282</v>
      </c>
      <c r="AQ303" t="s">
        <v>63</v>
      </c>
      <c r="AR303">
        <v>0</v>
      </c>
      <c r="AS303">
        <v>0</v>
      </c>
      <c r="AT303">
        <v>0</v>
      </c>
      <c r="AU303">
        <v>1</v>
      </c>
      <c r="AV303" t="s">
        <v>174</v>
      </c>
      <c r="AW303">
        <v>12</v>
      </c>
      <c r="AX303" t="s">
        <v>64</v>
      </c>
      <c r="AY303">
        <v>1</v>
      </c>
      <c r="AZ303" t="s">
        <v>90</v>
      </c>
      <c r="BA303">
        <v>41.497914000000002</v>
      </c>
      <c r="BB303">
        <v>-81.692120000000003</v>
      </c>
      <c r="BC303">
        <v>2013</v>
      </c>
      <c r="BD303">
        <v>2</v>
      </c>
      <c r="BE303">
        <v>7899</v>
      </c>
      <c r="BF303">
        <v>162</v>
      </c>
      <c r="BG303">
        <v>390351077011</v>
      </c>
      <c r="BH303">
        <v>2142</v>
      </c>
      <c r="BI303">
        <v>1770609</v>
      </c>
      <c r="BJ303">
        <v>1377</v>
      </c>
      <c r="BK303">
        <v>688</v>
      </c>
      <c r="BL303">
        <v>689</v>
      </c>
      <c r="BM303">
        <v>31.1999999999999</v>
      </c>
      <c r="BN303">
        <v>19</v>
      </c>
      <c r="BO303">
        <v>0</v>
      </c>
      <c r="BP303">
        <v>0</v>
      </c>
      <c r="BQ303">
        <v>0</v>
      </c>
      <c r="BR303">
        <v>35</v>
      </c>
      <c r="BS303">
        <v>50</v>
      </c>
      <c r="BT303">
        <v>14</v>
      </c>
      <c r="BU303">
        <v>173</v>
      </c>
      <c r="BV303">
        <v>326</v>
      </c>
      <c r="BW303">
        <v>228</v>
      </c>
      <c r="BX303">
        <v>82</v>
      </c>
      <c r="BY303">
        <v>93</v>
      </c>
      <c r="BZ303">
        <v>60</v>
      </c>
      <c r="CA303">
        <v>93</v>
      </c>
      <c r="CB303">
        <v>168</v>
      </c>
      <c r="CC303">
        <v>7</v>
      </c>
      <c r="CD303">
        <v>19</v>
      </c>
      <c r="CE303">
        <v>10</v>
      </c>
      <c r="CF303">
        <v>0</v>
      </c>
      <c r="CG303">
        <v>0</v>
      </c>
      <c r="CH303">
        <v>0</v>
      </c>
      <c r="CI303">
        <v>0</v>
      </c>
      <c r="CJ303">
        <v>0</v>
      </c>
      <c r="CK303">
        <v>19</v>
      </c>
      <c r="CL303">
        <v>10</v>
      </c>
      <c r="CM303">
        <v>358</v>
      </c>
      <c r="CN303">
        <v>871</v>
      </c>
      <c r="CO303">
        <v>30</v>
      </c>
      <c r="CP303">
        <v>62</v>
      </c>
      <c r="CQ303">
        <v>0</v>
      </c>
      <c r="CR303">
        <v>19</v>
      </c>
      <c r="CS303">
        <v>37</v>
      </c>
      <c r="CT303">
        <v>22</v>
      </c>
      <c r="CU303">
        <v>1086</v>
      </c>
      <c r="CV303">
        <v>130</v>
      </c>
      <c r="CW303">
        <v>154</v>
      </c>
      <c r="CX303">
        <v>40</v>
      </c>
      <c r="CY303">
        <v>40</v>
      </c>
      <c r="CZ303">
        <v>101</v>
      </c>
      <c r="DA303">
        <v>0</v>
      </c>
      <c r="DB303">
        <v>310</v>
      </c>
      <c r="DC303">
        <v>152</v>
      </c>
      <c r="DD303">
        <v>140</v>
      </c>
      <c r="DE303">
        <v>19</v>
      </c>
      <c r="DF303">
        <v>36786</v>
      </c>
      <c r="DG303">
        <v>1.54</v>
      </c>
      <c r="DH303">
        <v>353</v>
      </c>
      <c r="DI303">
        <v>990</v>
      </c>
      <c r="DJ303">
        <v>896</v>
      </c>
      <c r="DK303">
        <v>94</v>
      </c>
      <c r="DL303">
        <v>55</v>
      </c>
      <c r="DM303">
        <f t="shared" si="44"/>
        <v>0</v>
      </c>
      <c r="DN303">
        <f t="shared" si="45"/>
        <v>0</v>
      </c>
      <c r="DO303">
        <f t="shared" si="46"/>
        <v>1</v>
      </c>
      <c r="DP303">
        <f t="shared" si="47"/>
        <v>0</v>
      </c>
      <c r="DQ303">
        <f t="shared" si="48"/>
        <v>0</v>
      </c>
      <c r="DR303">
        <f t="shared" si="49"/>
        <v>0</v>
      </c>
      <c r="DS303">
        <f t="shared" si="50"/>
        <v>0</v>
      </c>
      <c r="DT303">
        <f t="shared" si="51"/>
        <v>0</v>
      </c>
      <c r="DU303">
        <f t="shared" si="52"/>
        <v>0</v>
      </c>
      <c r="DV303">
        <f t="shared" si="53"/>
        <v>0</v>
      </c>
      <c r="DW303">
        <f t="shared" si="54"/>
        <v>0</v>
      </c>
    </row>
    <row r="304" spans="1:127" x14ac:dyDescent="0.25">
      <c r="A304">
        <v>20154036536</v>
      </c>
      <c r="B304">
        <v>16976</v>
      </c>
      <c r="C304" t="s">
        <v>65</v>
      </c>
      <c r="D304">
        <v>7.29</v>
      </c>
      <c r="E304">
        <v>20151216</v>
      </c>
      <c r="F304" t="s">
        <v>66</v>
      </c>
      <c r="G304">
        <v>25</v>
      </c>
      <c r="H304">
        <v>0</v>
      </c>
      <c r="I304" t="s">
        <v>82</v>
      </c>
      <c r="J304">
        <v>17</v>
      </c>
      <c r="K304" t="s">
        <v>68</v>
      </c>
      <c r="L304" t="s">
        <v>42</v>
      </c>
      <c r="M304" t="s">
        <v>11</v>
      </c>
      <c r="N304" t="s">
        <v>43</v>
      </c>
      <c r="O304" t="s">
        <v>71</v>
      </c>
      <c r="P304" t="s">
        <v>45</v>
      </c>
      <c r="Q304" t="s">
        <v>72</v>
      </c>
      <c r="R304" t="s">
        <v>119</v>
      </c>
      <c r="S304" t="s">
        <v>122</v>
      </c>
      <c r="T304" t="s">
        <v>1283</v>
      </c>
      <c r="U304" t="s">
        <v>59</v>
      </c>
      <c r="V304" t="s">
        <v>77</v>
      </c>
      <c r="W304" t="s">
        <v>76</v>
      </c>
      <c r="X304">
        <v>55</v>
      </c>
      <c r="Y304" t="s">
        <v>60</v>
      </c>
      <c r="Z304" t="s">
        <v>74</v>
      </c>
      <c r="AA304" t="s">
        <v>54</v>
      </c>
      <c r="AB304" t="s">
        <v>11</v>
      </c>
      <c r="AC304" t="s">
        <v>86</v>
      </c>
      <c r="AD304" t="s">
        <v>97</v>
      </c>
      <c r="AE304" t="s">
        <v>54</v>
      </c>
      <c r="AF304" t="s">
        <v>48</v>
      </c>
      <c r="AG304" t="s">
        <v>150</v>
      </c>
      <c r="AH304">
        <v>34</v>
      </c>
      <c r="AI304" t="s">
        <v>60</v>
      </c>
      <c r="AJ304" t="s">
        <v>51</v>
      </c>
      <c r="AK304" t="s">
        <v>50</v>
      </c>
      <c r="AL304" t="s">
        <v>54</v>
      </c>
      <c r="AM304" t="s">
        <v>11</v>
      </c>
      <c r="AN304" t="s">
        <v>61</v>
      </c>
      <c r="AO304" t="s">
        <v>62</v>
      </c>
      <c r="AP304" t="s">
        <v>1284</v>
      </c>
      <c r="AQ304" t="s">
        <v>63</v>
      </c>
      <c r="AR304">
        <v>0</v>
      </c>
      <c r="AS304">
        <v>0</v>
      </c>
      <c r="AT304">
        <v>1</v>
      </c>
      <c r="AU304">
        <v>0</v>
      </c>
      <c r="AV304" t="s">
        <v>11</v>
      </c>
      <c r="AW304">
        <v>12</v>
      </c>
      <c r="AX304" t="s">
        <v>64</v>
      </c>
      <c r="AY304">
        <v>1</v>
      </c>
      <c r="AZ304" t="s">
        <v>1</v>
      </c>
      <c r="BA304">
        <v>41.4913659999999</v>
      </c>
      <c r="BB304">
        <v>-81.707481999999899</v>
      </c>
      <c r="BC304">
        <v>2015</v>
      </c>
      <c r="BD304">
        <v>12</v>
      </c>
      <c r="BE304">
        <v>7904</v>
      </c>
      <c r="BF304">
        <v>101</v>
      </c>
      <c r="BG304">
        <v>390351036021</v>
      </c>
      <c r="BH304">
        <v>291</v>
      </c>
      <c r="BI304">
        <v>1366367</v>
      </c>
      <c r="BJ304">
        <v>1100</v>
      </c>
      <c r="BK304">
        <v>609</v>
      </c>
      <c r="BL304">
        <v>491</v>
      </c>
      <c r="BM304">
        <v>35.200000000000003</v>
      </c>
      <c r="BN304">
        <v>49</v>
      </c>
      <c r="BO304">
        <v>72</v>
      </c>
      <c r="BP304">
        <v>56</v>
      </c>
      <c r="BQ304">
        <v>9</v>
      </c>
      <c r="BR304">
        <v>34</v>
      </c>
      <c r="BS304">
        <v>8</v>
      </c>
      <c r="BT304">
        <v>32</v>
      </c>
      <c r="BU304">
        <v>32</v>
      </c>
      <c r="BV304">
        <v>151</v>
      </c>
      <c r="BW304">
        <v>99</v>
      </c>
      <c r="BX304">
        <v>88</v>
      </c>
      <c r="BY304">
        <v>67</v>
      </c>
      <c r="BZ304">
        <v>120</v>
      </c>
      <c r="CA304">
        <v>26</v>
      </c>
      <c r="CB304">
        <v>64</v>
      </c>
      <c r="CC304">
        <v>36</v>
      </c>
      <c r="CD304">
        <v>39</v>
      </c>
      <c r="CE304">
        <v>0</v>
      </c>
      <c r="CF304">
        <v>14</v>
      </c>
      <c r="CG304">
        <v>15</v>
      </c>
      <c r="CH304">
        <v>4</v>
      </c>
      <c r="CI304">
        <v>50</v>
      </c>
      <c r="CJ304">
        <v>35</v>
      </c>
      <c r="CK304">
        <v>186</v>
      </c>
      <c r="CL304">
        <v>118</v>
      </c>
      <c r="CM304">
        <v>134</v>
      </c>
      <c r="CN304">
        <v>807</v>
      </c>
      <c r="CO304">
        <v>0</v>
      </c>
      <c r="CP304">
        <v>70</v>
      </c>
      <c r="CQ304">
        <v>0</v>
      </c>
      <c r="CR304">
        <v>41</v>
      </c>
      <c r="CS304">
        <v>48</v>
      </c>
      <c r="CT304">
        <v>84</v>
      </c>
      <c r="CU304">
        <v>808</v>
      </c>
      <c r="CV304">
        <v>184</v>
      </c>
      <c r="CW304">
        <v>131</v>
      </c>
      <c r="CX304">
        <v>17</v>
      </c>
      <c r="CY304">
        <v>17</v>
      </c>
      <c r="CZ304">
        <v>104</v>
      </c>
      <c r="DA304">
        <v>29</v>
      </c>
      <c r="DB304">
        <v>128</v>
      </c>
      <c r="DC304">
        <v>92</v>
      </c>
      <c r="DD304">
        <v>80</v>
      </c>
      <c r="DE304">
        <v>26</v>
      </c>
      <c r="DF304">
        <v>49762</v>
      </c>
      <c r="DG304">
        <v>3.25</v>
      </c>
      <c r="DH304">
        <v>48</v>
      </c>
      <c r="DI304">
        <v>371</v>
      </c>
      <c r="DJ304">
        <v>338</v>
      </c>
      <c r="DK304">
        <v>33</v>
      </c>
      <c r="DL304">
        <v>96</v>
      </c>
      <c r="DM304">
        <f t="shared" si="44"/>
        <v>0</v>
      </c>
      <c r="DN304">
        <f t="shared" si="45"/>
        <v>0</v>
      </c>
      <c r="DO304">
        <f t="shared" si="46"/>
        <v>0</v>
      </c>
      <c r="DP304">
        <f t="shared" si="47"/>
        <v>0</v>
      </c>
      <c r="DQ304">
        <f t="shared" si="48"/>
        <v>1</v>
      </c>
      <c r="DR304">
        <f t="shared" si="49"/>
        <v>0</v>
      </c>
      <c r="DS304">
        <f t="shared" si="50"/>
        <v>0</v>
      </c>
      <c r="DT304">
        <f t="shared" si="51"/>
        <v>0</v>
      </c>
      <c r="DU304">
        <f t="shared" si="52"/>
        <v>0</v>
      </c>
      <c r="DV304">
        <f t="shared" si="53"/>
        <v>0</v>
      </c>
      <c r="DW304">
        <f t="shared" si="54"/>
        <v>0</v>
      </c>
    </row>
    <row r="305" spans="1:127" x14ac:dyDescent="0.25">
      <c r="A305">
        <v>20154036651</v>
      </c>
      <c r="B305">
        <v>17676</v>
      </c>
      <c r="C305" t="s">
        <v>159</v>
      </c>
      <c r="D305">
        <v>13.97</v>
      </c>
      <c r="E305">
        <v>20151225</v>
      </c>
      <c r="F305" t="s">
        <v>160</v>
      </c>
      <c r="G305" t="s">
        <v>1285</v>
      </c>
      <c r="H305">
        <v>0.09</v>
      </c>
      <c r="I305" t="s">
        <v>125</v>
      </c>
      <c r="J305">
        <v>22</v>
      </c>
      <c r="K305" t="s">
        <v>68</v>
      </c>
      <c r="L305" t="s">
        <v>42</v>
      </c>
      <c r="M305" t="s">
        <v>11</v>
      </c>
      <c r="N305" t="s">
        <v>43</v>
      </c>
      <c r="O305" t="s">
        <v>44</v>
      </c>
      <c r="P305" t="s">
        <v>45</v>
      </c>
      <c r="Q305" t="s">
        <v>72</v>
      </c>
      <c r="R305" t="s">
        <v>47</v>
      </c>
      <c r="S305" t="s">
        <v>208</v>
      </c>
      <c r="T305" t="s">
        <v>1286</v>
      </c>
      <c r="U305" t="s">
        <v>59</v>
      </c>
      <c r="V305" t="s">
        <v>50</v>
      </c>
      <c r="W305" t="s">
        <v>51</v>
      </c>
      <c r="X305">
        <v>30</v>
      </c>
      <c r="Y305" t="s">
        <v>60</v>
      </c>
      <c r="Z305" t="s">
        <v>190</v>
      </c>
      <c r="AA305" t="s">
        <v>54</v>
      </c>
      <c r="AB305" t="s">
        <v>11</v>
      </c>
      <c r="AC305" t="s">
        <v>75</v>
      </c>
      <c r="AD305" t="s">
        <v>294</v>
      </c>
      <c r="AE305" t="s">
        <v>87</v>
      </c>
      <c r="AF305" t="s">
        <v>48</v>
      </c>
      <c r="AG305" t="s">
        <v>110</v>
      </c>
      <c r="AH305">
        <v>0</v>
      </c>
      <c r="AI305" t="s">
        <v>11</v>
      </c>
      <c r="AJ305" t="s">
        <v>77</v>
      </c>
      <c r="AK305" t="s">
        <v>76</v>
      </c>
      <c r="AL305">
        <v>0</v>
      </c>
      <c r="AM305" t="s">
        <v>11</v>
      </c>
      <c r="AN305" t="s">
        <v>61</v>
      </c>
      <c r="AO305" t="s">
        <v>62</v>
      </c>
      <c r="AP305" t="s">
        <v>1287</v>
      </c>
      <c r="AQ305" t="s">
        <v>63</v>
      </c>
      <c r="AR305">
        <v>0</v>
      </c>
      <c r="AS305">
        <v>1</v>
      </c>
      <c r="AT305">
        <v>0</v>
      </c>
      <c r="AU305">
        <v>0</v>
      </c>
      <c r="AV305" t="s">
        <v>126</v>
      </c>
      <c r="AW305">
        <v>12</v>
      </c>
      <c r="AX305" t="s">
        <v>64</v>
      </c>
      <c r="AY305">
        <v>1</v>
      </c>
      <c r="AZ305" t="s">
        <v>1</v>
      </c>
      <c r="BA305">
        <v>41.473833999999897</v>
      </c>
      <c r="BB305">
        <v>-81.706678999999895</v>
      </c>
      <c r="BC305">
        <v>2015</v>
      </c>
      <c r="BD305">
        <v>12</v>
      </c>
      <c r="BE305">
        <v>7912</v>
      </c>
      <c r="BF305">
        <v>110</v>
      </c>
      <c r="BG305">
        <v>390351039001</v>
      </c>
      <c r="BH305">
        <v>1786</v>
      </c>
      <c r="BI305">
        <v>463360</v>
      </c>
      <c r="BJ305">
        <v>949</v>
      </c>
      <c r="BK305">
        <v>471</v>
      </c>
      <c r="BL305">
        <v>478</v>
      </c>
      <c r="BM305">
        <v>37.6</v>
      </c>
      <c r="BN305">
        <v>36</v>
      </c>
      <c r="BO305">
        <v>67</v>
      </c>
      <c r="BP305">
        <v>89</v>
      </c>
      <c r="BQ305">
        <v>40</v>
      </c>
      <c r="BR305">
        <v>36</v>
      </c>
      <c r="BS305">
        <v>23</v>
      </c>
      <c r="BT305">
        <v>5</v>
      </c>
      <c r="BU305">
        <v>40</v>
      </c>
      <c r="BV305">
        <v>46</v>
      </c>
      <c r="BW305">
        <v>48</v>
      </c>
      <c r="BX305">
        <v>67</v>
      </c>
      <c r="BY305">
        <v>54</v>
      </c>
      <c r="BZ305">
        <v>80</v>
      </c>
      <c r="CA305">
        <v>88</v>
      </c>
      <c r="CB305">
        <v>51</v>
      </c>
      <c r="CC305">
        <v>0</v>
      </c>
      <c r="CD305">
        <v>38</v>
      </c>
      <c r="CE305">
        <v>38</v>
      </c>
      <c r="CF305">
        <v>60</v>
      </c>
      <c r="CG305">
        <v>32</v>
      </c>
      <c r="CH305">
        <v>7</v>
      </c>
      <c r="CI305">
        <v>0</v>
      </c>
      <c r="CJ305">
        <v>4</v>
      </c>
      <c r="CK305">
        <v>232</v>
      </c>
      <c r="CL305">
        <v>141</v>
      </c>
      <c r="CM305">
        <v>347</v>
      </c>
      <c r="CN305">
        <v>421</v>
      </c>
      <c r="CO305">
        <v>0</v>
      </c>
      <c r="CP305">
        <v>0</v>
      </c>
      <c r="CQ305">
        <v>0</v>
      </c>
      <c r="CR305">
        <v>171</v>
      </c>
      <c r="CS305">
        <v>10</v>
      </c>
      <c r="CT305">
        <v>432</v>
      </c>
      <c r="CU305">
        <v>613</v>
      </c>
      <c r="CV305">
        <v>245</v>
      </c>
      <c r="CW305">
        <v>113</v>
      </c>
      <c r="CX305">
        <v>33</v>
      </c>
      <c r="CY305">
        <v>36</v>
      </c>
      <c r="CZ305">
        <v>113</v>
      </c>
      <c r="DA305">
        <v>24</v>
      </c>
      <c r="DB305">
        <v>35</v>
      </c>
      <c r="DC305">
        <v>14</v>
      </c>
      <c r="DD305">
        <v>0</v>
      </c>
      <c r="DE305">
        <v>0</v>
      </c>
      <c r="DF305">
        <v>14904</v>
      </c>
      <c r="DG305">
        <v>2.4900000000000002</v>
      </c>
      <c r="DH305">
        <v>148</v>
      </c>
      <c r="DI305">
        <v>440</v>
      </c>
      <c r="DJ305">
        <v>381</v>
      </c>
      <c r="DK305">
        <v>59</v>
      </c>
      <c r="DL305">
        <v>131</v>
      </c>
      <c r="DM305">
        <f t="shared" si="44"/>
        <v>0</v>
      </c>
      <c r="DN305">
        <f t="shared" si="45"/>
        <v>0</v>
      </c>
      <c r="DO305">
        <f t="shared" si="46"/>
        <v>0</v>
      </c>
      <c r="DP305">
        <f t="shared" si="47"/>
        <v>0</v>
      </c>
      <c r="DQ305">
        <f t="shared" si="48"/>
        <v>1</v>
      </c>
      <c r="DR305">
        <f t="shared" si="49"/>
        <v>0</v>
      </c>
      <c r="DS305">
        <f t="shared" si="50"/>
        <v>0</v>
      </c>
      <c r="DT305">
        <f t="shared" si="51"/>
        <v>0</v>
      </c>
      <c r="DU305">
        <f t="shared" si="52"/>
        <v>0</v>
      </c>
      <c r="DV305">
        <f t="shared" si="53"/>
        <v>0</v>
      </c>
      <c r="DW305">
        <f t="shared" si="54"/>
        <v>0</v>
      </c>
    </row>
    <row r="306" spans="1:127" x14ac:dyDescent="0.25">
      <c r="A306">
        <v>20154037380</v>
      </c>
      <c r="B306">
        <v>11641</v>
      </c>
      <c r="C306" t="s">
        <v>241</v>
      </c>
      <c r="D306">
        <v>5.16</v>
      </c>
      <c r="E306">
        <v>20150902</v>
      </c>
      <c r="F306" t="s">
        <v>202</v>
      </c>
      <c r="G306" t="s">
        <v>685</v>
      </c>
      <c r="H306">
        <v>0</v>
      </c>
      <c r="I306" t="s">
        <v>82</v>
      </c>
      <c r="J306">
        <v>18</v>
      </c>
      <c r="K306" t="s">
        <v>41</v>
      </c>
      <c r="L306" t="s">
        <v>42</v>
      </c>
      <c r="M306" t="s">
        <v>11</v>
      </c>
      <c r="N306" t="s">
        <v>43</v>
      </c>
      <c r="O306" t="s">
        <v>71</v>
      </c>
      <c r="P306" t="s">
        <v>45</v>
      </c>
      <c r="Q306" t="s">
        <v>72</v>
      </c>
      <c r="R306" t="s">
        <v>299</v>
      </c>
      <c r="S306" t="s">
        <v>158</v>
      </c>
      <c r="T306" t="s">
        <v>1288</v>
      </c>
      <c r="U306" t="s">
        <v>110</v>
      </c>
      <c r="V306" t="s">
        <v>47</v>
      </c>
      <c r="W306" t="s">
        <v>47</v>
      </c>
      <c r="X306">
        <v>0</v>
      </c>
      <c r="Y306" t="s">
        <v>11</v>
      </c>
      <c r="Z306" t="s">
        <v>74</v>
      </c>
      <c r="AA306" t="s">
        <v>54</v>
      </c>
      <c r="AB306" t="s">
        <v>11</v>
      </c>
      <c r="AC306" t="s">
        <v>75</v>
      </c>
      <c r="AD306" t="s">
        <v>97</v>
      </c>
      <c r="AE306" t="s">
        <v>57</v>
      </c>
      <c r="AF306" t="s">
        <v>98</v>
      </c>
      <c r="AG306" t="s">
        <v>59</v>
      </c>
      <c r="AH306">
        <v>29</v>
      </c>
      <c r="AI306" t="s">
        <v>52</v>
      </c>
      <c r="AJ306" t="s">
        <v>51</v>
      </c>
      <c r="AK306" t="s">
        <v>50</v>
      </c>
      <c r="AL306" t="s">
        <v>54</v>
      </c>
      <c r="AM306" t="s">
        <v>11</v>
      </c>
      <c r="AN306" t="s">
        <v>61</v>
      </c>
      <c r="AO306" t="s">
        <v>62</v>
      </c>
      <c r="AP306" t="s">
        <v>1289</v>
      </c>
      <c r="AQ306" t="s">
        <v>63</v>
      </c>
      <c r="AR306">
        <v>0</v>
      </c>
      <c r="AS306">
        <v>0</v>
      </c>
      <c r="AT306">
        <v>0</v>
      </c>
      <c r="AU306">
        <v>1</v>
      </c>
      <c r="AV306" t="s">
        <v>78</v>
      </c>
      <c r="AW306">
        <v>12</v>
      </c>
      <c r="AX306" t="s">
        <v>64</v>
      </c>
      <c r="AY306">
        <v>1</v>
      </c>
      <c r="AZ306" t="s">
        <v>1</v>
      </c>
      <c r="BA306">
        <v>41.490564999999897</v>
      </c>
      <c r="BB306">
        <v>-81.709333999999899</v>
      </c>
      <c r="BC306">
        <v>2015</v>
      </c>
      <c r="BD306">
        <v>9</v>
      </c>
      <c r="BE306">
        <v>7979</v>
      </c>
      <c r="BF306">
        <v>101</v>
      </c>
      <c r="BG306">
        <v>390351036021</v>
      </c>
      <c r="BH306">
        <v>291</v>
      </c>
      <c r="BI306">
        <v>1366367</v>
      </c>
      <c r="BJ306">
        <v>1100</v>
      </c>
      <c r="BK306">
        <v>609</v>
      </c>
      <c r="BL306">
        <v>491</v>
      </c>
      <c r="BM306">
        <v>35.200000000000003</v>
      </c>
      <c r="BN306">
        <v>49</v>
      </c>
      <c r="BO306">
        <v>72</v>
      </c>
      <c r="BP306">
        <v>56</v>
      </c>
      <c r="BQ306">
        <v>9</v>
      </c>
      <c r="BR306">
        <v>34</v>
      </c>
      <c r="BS306">
        <v>8</v>
      </c>
      <c r="BT306">
        <v>32</v>
      </c>
      <c r="BU306">
        <v>32</v>
      </c>
      <c r="BV306">
        <v>151</v>
      </c>
      <c r="BW306">
        <v>99</v>
      </c>
      <c r="BX306">
        <v>88</v>
      </c>
      <c r="BY306">
        <v>67</v>
      </c>
      <c r="BZ306">
        <v>120</v>
      </c>
      <c r="CA306">
        <v>26</v>
      </c>
      <c r="CB306">
        <v>64</v>
      </c>
      <c r="CC306">
        <v>36</v>
      </c>
      <c r="CD306">
        <v>39</v>
      </c>
      <c r="CE306">
        <v>0</v>
      </c>
      <c r="CF306">
        <v>14</v>
      </c>
      <c r="CG306">
        <v>15</v>
      </c>
      <c r="CH306">
        <v>4</v>
      </c>
      <c r="CI306">
        <v>50</v>
      </c>
      <c r="CJ306">
        <v>35</v>
      </c>
      <c r="CK306">
        <v>186</v>
      </c>
      <c r="CL306">
        <v>118</v>
      </c>
      <c r="CM306">
        <v>134</v>
      </c>
      <c r="CN306">
        <v>807</v>
      </c>
      <c r="CO306">
        <v>0</v>
      </c>
      <c r="CP306">
        <v>70</v>
      </c>
      <c r="CQ306">
        <v>0</v>
      </c>
      <c r="CR306">
        <v>41</v>
      </c>
      <c r="CS306">
        <v>48</v>
      </c>
      <c r="CT306">
        <v>84</v>
      </c>
      <c r="CU306">
        <v>808</v>
      </c>
      <c r="CV306">
        <v>184</v>
      </c>
      <c r="CW306">
        <v>131</v>
      </c>
      <c r="CX306">
        <v>17</v>
      </c>
      <c r="CY306">
        <v>17</v>
      </c>
      <c r="CZ306">
        <v>104</v>
      </c>
      <c r="DA306">
        <v>29</v>
      </c>
      <c r="DB306">
        <v>128</v>
      </c>
      <c r="DC306">
        <v>92</v>
      </c>
      <c r="DD306">
        <v>80</v>
      </c>
      <c r="DE306">
        <v>26</v>
      </c>
      <c r="DF306">
        <v>49762</v>
      </c>
      <c r="DG306">
        <v>3.25</v>
      </c>
      <c r="DH306">
        <v>48</v>
      </c>
      <c r="DI306">
        <v>371</v>
      </c>
      <c r="DJ306">
        <v>338</v>
      </c>
      <c r="DK306">
        <v>33</v>
      </c>
      <c r="DL306">
        <v>96</v>
      </c>
      <c r="DM306">
        <f t="shared" si="44"/>
        <v>0</v>
      </c>
      <c r="DN306">
        <f t="shared" si="45"/>
        <v>0</v>
      </c>
      <c r="DO306">
        <f t="shared" si="46"/>
        <v>0</v>
      </c>
      <c r="DP306">
        <f t="shared" si="47"/>
        <v>0</v>
      </c>
      <c r="DQ306">
        <f t="shared" si="48"/>
        <v>1</v>
      </c>
      <c r="DR306">
        <f t="shared" si="49"/>
        <v>0</v>
      </c>
      <c r="DS306">
        <f t="shared" si="50"/>
        <v>0</v>
      </c>
      <c r="DT306">
        <f t="shared" si="51"/>
        <v>0</v>
      </c>
      <c r="DU306">
        <f t="shared" si="52"/>
        <v>0</v>
      </c>
      <c r="DV306">
        <f t="shared" si="53"/>
        <v>0</v>
      </c>
      <c r="DW306">
        <f t="shared" si="54"/>
        <v>0</v>
      </c>
    </row>
    <row r="307" spans="1:127" x14ac:dyDescent="0.25">
      <c r="A307">
        <v>20154017584</v>
      </c>
      <c r="B307">
        <v>6912</v>
      </c>
      <c r="C307" t="s">
        <v>164</v>
      </c>
      <c r="D307">
        <v>0.99</v>
      </c>
      <c r="E307">
        <v>20150522</v>
      </c>
      <c r="F307" t="s">
        <v>152</v>
      </c>
      <c r="G307">
        <v>6301</v>
      </c>
      <c r="H307">
        <v>0</v>
      </c>
      <c r="I307" t="s">
        <v>125</v>
      </c>
      <c r="J307">
        <v>14</v>
      </c>
      <c r="K307" t="s">
        <v>41</v>
      </c>
      <c r="L307" t="s">
        <v>42</v>
      </c>
      <c r="M307" t="s">
        <v>11</v>
      </c>
      <c r="N307" t="s">
        <v>43</v>
      </c>
      <c r="O307" t="s">
        <v>71</v>
      </c>
      <c r="P307" t="s">
        <v>45</v>
      </c>
      <c r="Q307" t="s">
        <v>72</v>
      </c>
      <c r="R307" t="s">
        <v>47</v>
      </c>
      <c r="S307" t="s">
        <v>47</v>
      </c>
      <c r="T307" t="s">
        <v>1290</v>
      </c>
      <c r="U307" t="s">
        <v>110</v>
      </c>
      <c r="V307" t="s">
        <v>76</v>
      </c>
      <c r="W307" t="s">
        <v>77</v>
      </c>
      <c r="X307" t="s">
        <v>11</v>
      </c>
      <c r="Y307" t="s">
        <v>11</v>
      </c>
      <c r="Z307" t="s">
        <v>74</v>
      </c>
      <c r="AA307">
        <v>0</v>
      </c>
      <c r="AB307" t="s">
        <v>11</v>
      </c>
      <c r="AC307" t="s">
        <v>86</v>
      </c>
      <c r="AD307" t="s">
        <v>56</v>
      </c>
      <c r="AE307" t="s">
        <v>119</v>
      </c>
      <c r="AF307" t="s">
        <v>98</v>
      </c>
      <c r="AG307" t="s">
        <v>59</v>
      </c>
      <c r="AH307">
        <v>0</v>
      </c>
      <c r="AI307" t="s">
        <v>60</v>
      </c>
      <c r="AJ307" t="s">
        <v>51</v>
      </c>
      <c r="AK307" t="s">
        <v>50</v>
      </c>
      <c r="AL307">
        <v>0</v>
      </c>
      <c r="AM307" t="s">
        <v>11</v>
      </c>
      <c r="AN307" t="s">
        <v>61</v>
      </c>
      <c r="AO307" t="s">
        <v>62</v>
      </c>
      <c r="AP307" t="s">
        <v>1291</v>
      </c>
      <c r="AQ307" t="s">
        <v>130</v>
      </c>
      <c r="AR307">
        <v>0</v>
      </c>
      <c r="AS307">
        <v>0</v>
      </c>
      <c r="AT307">
        <v>0</v>
      </c>
      <c r="AU307">
        <v>1</v>
      </c>
      <c r="AV307" t="s">
        <v>11</v>
      </c>
      <c r="AW307">
        <v>12</v>
      </c>
      <c r="AX307" t="s">
        <v>64</v>
      </c>
      <c r="AY307">
        <v>1</v>
      </c>
      <c r="AZ307" t="s">
        <v>1</v>
      </c>
      <c r="BA307">
        <v>41.473489000000001</v>
      </c>
      <c r="BB307">
        <v>-81.730158000000003</v>
      </c>
      <c r="BC307">
        <v>2015</v>
      </c>
      <c r="BD307">
        <v>5</v>
      </c>
      <c r="BE307">
        <v>8172</v>
      </c>
      <c r="BF307">
        <v>53</v>
      </c>
      <c r="BG307">
        <v>390351019012</v>
      </c>
      <c r="BH307">
        <v>303</v>
      </c>
      <c r="BI307">
        <v>331774</v>
      </c>
      <c r="BJ307">
        <v>890</v>
      </c>
      <c r="BK307">
        <v>400</v>
      </c>
      <c r="BL307">
        <v>490</v>
      </c>
      <c r="BM307">
        <v>24.1</v>
      </c>
      <c r="BN307">
        <v>68</v>
      </c>
      <c r="BO307">
        <v>28</v>
      </c>
      <c r="BP307">
        <v>51</v>
      </c>
      <c r="BQ307">
        <v>56</v>
      </c>
      <c r="BR307">
        <v>86</v>
      </c>
      <c r="BS307">
        <v>20</v>
      </c>
      <c r="BT307">
        <v>65</v>
      </c>
      <c r="BU307">
        <v>89</v>
      </c>
      <c r="BV307">
        <v>12</v>
      </c>
      <c r="BW307">
        <v>48</v>
      </c>
      <c r="BX307">
        <v>32</v>
      </c>
      <c r="BY307">
        <v>38</v>
      </c>
      <c r="BZ307">
        <v>144</v>
      </c>
      <c r="CA307">
        <v>50</v>
      </c>
      <c r="CB307">
        <v>22</v>
      </c>
      <c r="CC307">
        <v>26</v>
      </c>
      <c r="CD307">
        <v>0</v>
      </c>
      <c r="CE307">
        <v>0</v>
      </c>
      <c r="CF307">
        <v>8</v>
      </c>
      <c r="CG307">
        <v>12</v>
      </c>
      <c r="CH307">
        <v>11</v>
      </c>
      <c r="CI307">
        <v>24</v>
      </c>
      <c r="CJ307">
        <v>0</v>
      </c>
      <c r="CK307">
        <v>203</v>
      </c>
      <c r="CL307">
        <v>55</v>
      </c>
      <c r="CM307">
        <v>320</v>
      </c>
      <c r="CN307">
        <v>502</v>
      </c>
      <c r="CO307">
        <v>0</v>
      </c>
      <c r="CP307">
        <v>0</v>
      </c>
      <c r="CQ307">
        <v>0</v>
      </c>
      <c r="CR307">
        <v>68</v>
      </c>
      <c r="CS307">
        <v>0</v>
      </c>
      <c r="CT307">
        <v>250</v>
      </c>
      <c r="CU307">
        <v>427</v>
      </c>
      <c r="CV307">
        <v>124</v>
      </c>
      <c r="CW307">
        <v>161</v>
      </c>
      <c r="CX307">
        <v>50</v>
      </c>
      <c r="CY307">
        <v>49</v>
      </c>
      <c r="CZ307">
        <v>35</v>
      </c>
      <c r="DA307">
        <v>8</v>
      </c>
      <c r="DB307">
        <v>0</v>
      </c>
      <c r="DC307">
        <v>0</v>
      </c>
      <c r="DD307">
        <v>0</v>
      </c>
      <c r="DE307">
        <v>0</v>
      </c>
      <c r="DF307">
        <v>15294</v>
      </c>
      <c r="DG307">
        <v>2.82</v>
      </c>
      <c r="DH307">
        <v>117</v>
      </c>
      <c r="DI307">
        <v>390</v>
      </c>
      <c r="DJ307">
        <v>316</v>
      </c>
      <c r="DK307">
        <v>74</v>
      </c>
      <c r="DL307">
        <v>101</v>
      </c>
      <c r="DM307">
        <f t="shared" si="44"/>
        <v>0</v>
      </c>
      <c r="DN307">
        <f t="shared" si="45"/>
        <v>0</v>
      </c>
      <c r="DO307">
        <f t="shared" si="46"/>
        <v>0</v>
      </c>
      <c r="DP307">
        <f t="shared" si="47"/>
        <v>0</v>
      </c>
      <c r="DQ307">
        <f t="shared" si="48"/>
        <v>1</v>
      </c>
      <c r="DR307">
        <f t="shared" si="49"/>
        <v>0</v>
      </c>
      <c r="DS307">
        <f t="shared" si="50"/>
        <v>0</v>
      </c>
      <c r="DT307">
        <f t="shared" si="51"/>
        <v>0</v>
      </c>
      <c r="DU307">
        <f t="shared" si="52"/>
        <v>0</v>
      </c>
      <c r="DV307">
        <f t="shared" si="53"/>
        <v>0</v>
      </c>
      <c r="DW307">
        <f t="shared" si="54"/>
        <v>0</v>
      </c>
    </row>
    <row r="308" spans="1:127" x14ac:dyDescent="0.25">
      <c r="A308">
        <v>20154018228</v>
      </c>
      <c r="B308">
        <v>7499</v>
      </c>
      <c r="C308" t="s">
        <v>79</v>
      </c>
      <c r="D308">
        <v>1.81</v>
      </c>
      <c r="E308">
        <v>20150605</v>
      </c>
      <c r="F308" t="s">
        <v>80</v>
      </c>
      <c r="G308" t="s">
        <v>1292</v>
      </c>
      <c r="H308">
        <v>0</v>
      </c>
      <c r="I308" t="s">
        <v>125</v>
      </c>
      <c r="J308">
        <v>9</v>
      </c>
      <c r="K308" t="s">
        <v>41</v>
      </c>
      <c r="L308" t="s">
        <v>42</v>
      </c>
      <c r="M308" t="s">
        <v>11</v>
      </c>
      <c r="N308" t="s">
        <v>43</v>
      </c>
      <c r="O308" t="s">
        <v>71</v>
      </c>
      <c r="P308" t="s">
        <v>45</v>
      </c>
      <c r="Q308" t="s">
        <v>47</v>
      </c>
      <c r="R308" t="s">
        <v>217</v>
      </c>
      <c r="S308" t="s">
        <v>47</v>
      </c>
      <c r="T308" t="s">
        <v>1293</v>
      </c>
      <c r="U308" t="s">
        <v>110</v>
      </c>
      <c r="V308" t="s">
        <v>47</v>
      </c>
      <c r="W308" t="s">
        <v>47</v>
      </c>
      <c r="X308" t="s">
        <v>11</v>
      </c>
      <c r="Y308" t="s">
        <v>11</v>
      </c>
      <c r="Z308" t="s">
        <v>120</v>
      </c>
      <c r="AA308">
        <v>0</v>
      </c>
      <c r="AB308" t="s">
        <v>11</v>
      </c>
      <c r="AC308" t="s">
        <v>75</v>
      </c>
      <c r="AD308" t="s">
        <v>97</v>
      </c>
      <c r="AE308" t="s">
        <v>47</v>
      </c>
      <c r="AF308" t="s">
        <v>84</v>
      </c>
      <c r="AG308" t="s">
        <v>59</v>
      </c>
      <c r="AH308">
        <v>28</v>
      </c>
      <c r="AI308" t="s">
        <v>52</v>
      </c>
      <c r="AJ308" t="s">
        <v>47</v>
      </c>
      <c r="AK308" t="s">
        <v>47</v>
      </c>
      <c r="AL308" t="s">
        <v>54</v>
      </c>
      <c r="AM308" t="s">
        <v>11</v>
      </c>
      <c r="AN308" t="s">
        <v>61</v>
      </c>
      <c r="AO308" t="s">
        <v>62</v>
      </c>
      <c r="AP308" t="s">
        <v>1294</v>
      </c>
      <c r="AQ308" t="s">
        <v>63</v>
      </c>
      <c r="AR308">
        <v>0</v>
      </c>
      <c r="AS308">
        <v>0</v>
      </c>
      <c r="AT308">
        <v>0</v>
      </c>
      <c r="AU308">
        <v>1</v>
      </c>
      <c r="AV308" t="s">
        <v>11</v>
      </c>
      <c r="AW308">
        <v>12</v>
      </c>
      <c r="AX308" t="s">
        <v>64</v>
      </c>
      <c r="AY308">
        <v>1</v>
      </c>
      <c r="AZ308" t="s">
        <v>1</v>
      </c>
      <c r="BA308">
        <v>41.480789999999899</v>
      </c>
      <c r="BB308">
        <v>-81.697507000000002</v>
      </c>
      <c r="BC308">
        <v>2015</v>
      </c>
      <c r="BD308">
        <v>6</v>
      </c>
      <c r="BE308">
        <v>8209</v>
      </c>
      <c r="BF308">
        <v>114</v>
      </c>
      <c r="BG308">
        <v>390351041001</v>
      </c>
      <c r="BH308">
        <v>1787</v>
      </c>
      <c r="BI308">
        <v>563240</v>
      </c>
      <c r="BJ308">
        <v>727</v>
      </c>
      <c r="BK308">
        <v>365</v>
      </c>
      <c r="BL308">
        <v>362</v>
      </c>
      <c r="BM308">
        <v>34</v>
      </c>
      <c r="BN308">
        <v>38</v>
      </c>
      <c r="BO308">
        <v>38</v>
      </c>
      <c r="BP308">
        <v>46</v>
      </c>
      <c r="BQ308">
        <v>29</v>
      </c>
      <c r="BR308">
        <v>9</v>
      </c>
      <c r="BS308">
        <v>9</v>
      </c>
      <c r="BT308">
        <v>21</v>
      </c>
      <c r="BU308">
        <v>27</v>
      </c>
      <c r="BV308">
        <v>78</v>
      </c>
      <c r="BW308">
        <v>117</v>
      </c>
      <c r="BX308">
        <v>49</v>
      </c>
      <c r="BY308">
        <v>15</v>
      </c>
      <c r="BZ308">
        <v>32</v>
      </c>
      <c r="CA308">
        <v>70</v>
      </c>
      <c r="CB308">
        <v>69</v>
      </c>
      <c r="CC308">
        <v>6</v>
      </c>
      <c r="CD308">
        <v>12</v>
      </c>
      <c r="CE308">
        <v>0</v>
      </c>
      <c r="CF308">
        <v>16</v>
      </c>
      <c r="CG308">
        <v>6</v>
      </c>
      <c r="CH308">
        <v>18</v>
      </c>
      <c r="CI308">
        <v>22</v>
      </c>
      <c r="CJ308">
        <v>0</v>
      </c>
      <c r="CK308">
        <v>151</v>
      </c>
      <c r="CL308">
        <v>62</v>
      </c>
      <c r="CM308">
        <v>56</v>
      </c>
      <c r="CN308">
        <v>568</v>
      </c>
      <c r="CO308">
        <v>11</v>
      </c>
      <c r="CP308">
        <v>0</v>
      </c>
      <c r="CQ308">
        <v>0</v>
      </c>
      <c r="CR308">
        <v>39</v>
      </c>
      <c r="CS308">
        <v>53</v>
      </c>
      <c r="CT308">
        <v>335</v>
      </c>
      <c r="CU308">
        <v>510</v>
      </c>
      <c r="CV308">
        <v>186</v>
      </c>
      <c r="CW308">
        <v>129</v>
      </c>
      <c r="CX308">
        <v>12</v>
      </c>
      <c r="CY308">
        <v>0</v>
      </c>
      <c r="CZ308">
        <v>58</v>
      </c>
      <c r="DA308">
        <v>35</v>
      </c>
      <c r="DB308">
        <v>55</v>
      </c>
      <c r="DC308">
        <v>28</v>
      </c>
      <c r="DD308">
        <v>0</v>
      </c>
      <c r="DE308">
        <v>7</v>
      </c>
      <c r="DF308">
        <v>22109</v>
      </c>
      <c r="DG308">
        <v>2.2200000000000002</v>
      </c>
      <c r="DH308">
        <v>95</v>
      </c>
      <c r="DI308">
        <v>366</v>
      </c>
      <c r="DJ308">
        <v>327</v>
      </c>
      <c r="DK308">
        <v>39</v>
      </c>
      <c r="DL308">
        <v>136</v>
      </c>
      <c r="DM308">
        <f t="shared" si="44"/>
        <v>0</v>
      </c>
      <c r="DN308">
        <f t="shared" si="45"/>
        <v>0</v>
      </c>
      <c r="DO308">
        <f t="shared" si="46"/>
        <v>0</v>
      </c>
      <c r="DP308">
        <f t="shared" si="47"/>
        <v>0</v>
      </c>
      <c r="DQ308">
        <f t="shared" si="48"/>
        <v>1</v>
      </c>
      <c r="DR308">
        <f t="shared" si="49"/>
        <v>0</v>
      </c>
      <c r="DS308">
        <f t="shared" si="50"/>
        <v>0</v>
      </c>
      <c r="DT308">
        <f t="shared" si="51"/>
        <v>0</v>
      </c>
      <c r="DU308">
        <f t="shared" si="52"/>
        <v>0</v>
      </c>
      <c r="DV308">
        <f t="shared" si="53"/>
        <v>0</v>
      </c>
      <c r="DW308">
        <f t="shared" si="54"/>
        <v>0</v>
      </c>
    </row>
    <row r="309" spans="1:127" x14ac:dyDescent="0.25">
      <c r="A309">
        <v>20154018239</v>
      </c>
      <c r="B309">
        <v>7513</v>
      </c>
      <c r="C309" t="s">
        <v>748</v>
      </c>
      <c r="D309">
        <v>1.26</v>
      </c>
      <c r="E309">
        <v>20150605</v>
      </c>
      <c r="F309" t="s">
        <v>749</v>
      </c>
      <c r="G309">
        <v>8705</v>
      </c>
      <c r="H309">
        <v>0</v>
      </c>
      <c r="I309" t="s">
        <v>125</v>
      </c>
      <c r="J309">
        <v>17</v>
      </c>
      <c r="K309" t="s">
        <v>41</v>
      </c>
      <c r="L309" t="s">
        <v>42</v>
      </c>
      <c r="M309" t="s">
        <v>11</v>
      </c>
      <c r="N309" t="s">
        <v>43</v>
      </c>
      <c r="O309" t="s">
        <v>44</v>
      </c>
      <c r="P309" t="s">
        <v>45</v>
      </c>
      <c r="Q309" t="s">
        <v>72</v>
      </c>
      <c r="R309" t="s">
        <v>119</v>
      </c>
      <c r="S309" t="s">
        <v>98</v>
      </c>
      <c r="T309" t="s">
        <v>1295</v>
      </c>
      <c r="U309" t="s">
        <v>59</v>
      </c>
      <c r="V309" t="s">
        <v>47</v>
      </c>
      <c r="W309" t="s">
        <v>47</v>
      </c>
      <c r="X309">
        <v>13</v>
      </c>
      <c r="Y309" t="s">
        <v>52</v>
      </c>
      <c r="Z309" t="s">
        <v>132</v>
      </c>
      <c r="AA309" t="s">
        <v>54</v>
      </c>
      <c r="AB309" t="s">
        <v>11</v>
      </c>
      <c r="AC309" t="s">
        <v>75</v>
      </c>
      <c r="AD309" t="s">
        <v>97</v>
      </c>
      <c r="AE309" t="s">
        <v>54</v>
      </c>
      <c r="AF309" t="s">
        <v>48</v>
      </c>
      <c r="AG309" t="s">
        <v>150</v>
      </c>
      <c r="AH309">
        <v>55</v>
      </c>
      <c r="AI309" t="s">
        <v>52</v>
      </c>
      <c r="AJ309" t="s">
        <v>76</v>
      </c>
      <c r="AK309" t="s">
        <v>77</v>
      </c>
      <c r="AL309" t="s">
        <v>54</v>
      </c>
      <c r="AM309" t="s">
        <v>11</v>
      </c>
      <c r="AN309" t="s">
        <v>61</v>
      </c>
      <c r="AO309" t="s">
        <v>62</v>
      </c>
      <c r="AP309" t="s">
        <v>1296</v>
      </c>
      <c r="AQ309" t="s">
        <v>63</v>
      </c>
      <c r="AR309">
        <v>0</v>
      </c>
      <c r="AS309">
        <v>1</v>
      </c>
      <c r="AT309">
        <v>0</v>
      </c>
      <c r="AU309">
        <v>0</v>
      </c>
      <c r="AV309" t="s">
        <v>11</v>
      </c>
      <c r="AW309">
        <v>12</v>
      </c>
      <c r="AX309" t="s">
        <v>64</v>
      </c>
      <c r="AY309">
        <v>1</v>
      </c>
      <c r="AZ309" t="s">
        <v>90</v>
      </c>
      <c r="BA309">
        <v>41.470578000000003</v>
      </c>
      <c r="BB309">
        <v>-81.744328999999894</v>
      </c>
      <c r="BC309">
        <v>2015</v>
      </c>
      <c r="BD309">
        <v>6</v>
      </c>
      <c r="BE309">
        <v>8213</v>
      </c>
      <c r="BF309">
        <v>70</v>
      </c>
      <c r="BG309">
        <v>390351017003</v>
      </c>
      <c r="BH309">
        <v>2128</v>
      </c>
      <c r="BI309">
        <v>225724</v>
      </c>
      <c r="BJ309">
        <v>1166</v>
      </c>
      <c r="BK309">
        <v>407</v>
      </c>
      <c r="BL309">
        <v>759</v>
      </c>
      <c r="BM309">
        <v>31.6999999999999</v>
      </c>
      <c r="BN309">
        <v>44</v>
      </c>
      <c r="BO309">
        <v>66</v>
      </c>
      <c r="BP309">
        <v>134</v>
      </c>
      <c r="BQ309">
        <v>69</v>
      </c>
      <c r="BR309">
        <v>0</v>
      </c>
      <c r="BS309">
        <v>20</v>
      </c>
      <c r="BT309">
        <v>60</v>
      </c>
      <c r="BU309">
        <v>30</v>
      </c>
      <c r="BV309">
        <v>103</v>
      </c>
      <c r="BW309">
        <v>94</v>
      </c>
      <c r="BX309">
        <v>130</v>
      </c>
      <c r="BY309">
        <v>96</v>
      </c>
      <c r="BZ309">
        <v>123</v>
      </c>
      <c r="CA309">
        <v>76</v>
      </c>
      <c r="CB309">
        <v>46</v>
      </c>
      <c r="CC309">
        <v>0</v>
      </c>
      <c r="CD309">
        <v>17</v>
      </c>
      <c r="CE309">
        <v>15</v>
      </c>
      <c r="CF309">
        <v>12</v>
      </c>
      <c r="CG309">
        <v>14</v>
      </c>
      <c r="CH309">
        <v>10</v>
      </c>
      <c r="CI309">
        <v>0</v>
      </c>
      <c r="CJ309">
        <v>7</v>
      </c>
      <c r="CK309">
        <v>313</v>
      </c>
      <c r="CL309">
        <v>58</v>
      </c>
      <c r="CM309">
        <v>519</v>
      </c>
      <c r="CN309">
        <v>582</v>
      </c>
      <c r="CO309">
        <v>0</v>
      </c>
      <c r="CP309">
        <v>0</v>
      </c>
      <c r="CQ309">
        <v>0</v>
      </c>
      <c r="CR309">
        <v>11</v>
      </c>
      <c r="CS309">
        <v>54</v>
      </c>
      <c r="CT309">
        <v>290</v>
      </c>
      <c r="CU309">
        <v>743</v>
      </c>
      <c r="CV309">
        <v>117</v>
      </c>
      <c r="CW309">
        <v>147</v>
      </c>
      <c r="CX309">
        <v>66</v>
      </c>
      <c r="CY309">
        <v>7</v>
      </c>
      <c r="CZ309">
        <v>143</v>
      </c>
      <c r="DA309">
        <v>27</v>
      </c>
      <c r="DB309">
        <v>187</v>
      </c>
      <c r="DC309">
        <v>49</v>
      </c>
      <c r="DD309">
        <v>0</v>
      </c>
      <c r="DE309">
        <v>0</v>
      </c>
      <c r="DF309">
        <v>46469</v>
      </c>
      <c r="DG309">
        <v>2.25</v>
      </c>
      <c r="DH309">
        <v>72</v>
      </c>
      <c r="DI309">
        <v>563</v>
      </c>
      <c r="DJ309">
        <v>519</v>
      </c>
      <c r="DK309">
        <v>44</v>
      </c>
      <c r="DL309">
        <v>184</v>
      </c>
      <c r="DM309">
        <f t="shared" si="44"/>
        <v>0</v>
      </c>
      <c r="DN309">
        <f t="shared" si="45"/>
        <v>0</v>
      </c>
      <c r="DO309">
        <f t="shared" si="46"/>
        <v>0</v>
      </c>
      <c r="DP309">
        <f t="shared" si="47"/>
        <v>0</v>
      </c>
      <c r="DQ309">
        <f t="shared" si="48"/>
        <v>1</v>
      </c>
      <c r="DR309">
        <f t="shared" si="49"/>
        <v>0</v>
      </c>
      <c r="DS309">
        <f t="shared" si="50"/>
        <v>0</v>
      </c>
      <c r="DT309">
        <f t="shared" si="51"/>
        <v>0</v>
      </c>
      <c r="DU309">
        <f t="shared" si="52"/>
        <v>0</v>
      </c>
      <c r="DV309">
        <f t="shared" si="53"/>
        <v>0</v>
      </c>
      <c r="DW309">
        <f t="shared" si="54"/>
        <v>0</v>
      </c>
    </row>
    <row r="310" spans="1:127" x14ac:dyDescent="0.25">
      <c r="A310">
        <v>20154019042</v>
      </c>
      <c r="B310">
        <v>2951</v>
      </c>
      <c r="C310" t="s">
        <v>37</v>
      </c>
      <c r="D310">
        <v>1.34</v>
      </c>
      <c r="E310">
        <v>20150221</v>
      </c>
      <c r="F310" t="s">
        <v>38</v>
      </c>
      <c r="G310" t="s">
        <v>1297</v>
      </c>
      <c r="H310">
        <v>0</v>
      </c>
      <c r="I310" t="s">
        <v>102</v>
      </c>
      <c r="J310">
        <v>16</v>
      </c>
      <c r="K310" t="s">
        <v>41</v>
      </c>
      <c r="L310" t="s">
        <v>42</v>
      </c>
      <c r="M310" t="s">
        <v>11</v>
      </c>
      <c r="N310" t="s">
        <v>43</v>
      </c>
      <c r="O310" t="s">
        <v>44</v>
      </c>
      <c r="P310" t="s">
        <v>135</v>
      </c>
      <c r="Q310" t="s">
        <v>153</v>
      </c>
      <c r="R310" t="s">
        <v>95</v>
      </c>
      <c r="S310" t="s">
        <v>222</v>
      </c>
      <c r="T310" t="s">
        <v>1298</v>
      </c>
      <c r="U310" t="s">
        <v>136</v>
      </c>
      <c r="V310" t="s">
        <v>76</v>
      </c>
      <c r="W310" t="s">
        <v>77</v>
      </c>
      <c r="X310">
        <v>60</v>
      </c>
      <c r="Y310" t="s">
        <v>60</v>
      </c>
      <c r="Z310" t="s">
        <v>74</v>
      </c>
      <c r="AA310" t="s">
        <v>54</v>
      </c>
      <c r="AB310" t="s">
        <v>11</v>
      </c>
      <c r="AC310" t="s">
        <v>86</v>
      </c>
      <c r="AD310" t="s">
        <v>232</v>
      </c>
      <c r="AE310" t="s">
        <v>57</v>
      </c>
      <c r="AF310" t="s">
        <v>98</v>
      </c>
      <c r="AG310" t="s">
        <v>59</v>
      </c>
      <c r="AH310">
        <v>22</v>
      </c>
      <c r="AI310" t="s">
        <v>52</v>
      </c>
      <c r="AJ310" t="s">
        <v>76</v>
      </c>
      <c r="AK310" t="s">
        <v>77</v>
      </c>
      <c r="AL310" t="s">
        <v>54</v>
      </c>
      <c r="AM310" t="s">
        <v>11</v>
      </c>
      <c r="AN310" t="s">
        <v>61</v>
      </c>
      <c r="AO310" t="s">
        <v>62</v>
      </c>
      <c r="AP310" t="s">
        <v>1299</v>
      </c>
      <c r="AQ310" t="s">
        <v>63</v>
      </c>
      <c r="AR310">
        <v>0</v>
      </c>
      <c r="AS310">
        <v>0</v>
      </c>
      <c r="AT310">
        <v>0</v>
      </c>
      <c r="AU310">
        <v>1</v>
      </c>
      <c r="AV310" t="s">
        <v>11</v>
      </c>
      <c r="AW310">
        <v>12</v>
      </c>
      <c r="AX310" t="s">
        <v>64</v>
      </c>
      <c r="AY310">
        <v>1</v>
      </c>
      <c r="AZ310" t="s">
        <v>1</v>
      </c>
      <c r="BA310">
        <v>41.503337000000002</v>
      </c>
      <c r="BB310">
        <v>-81.689572999999896</v>
      </c>
      <c r="BC310">
        <v>2015</v>
      </c>
      <c r="BD310">
        <v>2</v>
      </c>
      <c r="BE310">
        <v>8258</v>
      </c>
      <c r="BF310">
        <v>162</v>
      </c>
      <c r="BG310">
        <v>390351077011</v>
      </c>
      <c r="BH310">
        <v>2142</v>
      </c>
      <c r="BI310">
        <v>1770609</v>
      </c>
      <c r="BJ310">
        <v>1377</v>
      </c>
      <c r="BK310">
        <v>688</v>
      </c>
      <c r="BL310">
        <v>689</v>
      </c>
      <c r="BM310">
        <v>31.1999999999999</v>
      </c>
      <c r="BN310">
        <v>19</v>
      </c>
      <c r="BO310">
        <v>0</v>
      </c>
      <c r="BP310">
        <v>0</v>
      </c>
      <c r="BQ310">
        <v>0</v>
      </c>
      <c r="BR310">
        <v>35</v>
      </c>
      <c r="BS310">
        <v>50</v>
      </c>
      <c r="BT310">
        <v>14</v>
      </c>
      <c r="BU310">
        <v>173</v>
      </c>
      <c r="BV310">
        <v>326</v>
      </c>
      <c r="BW310">
        <v>228</v>
      </c>
      <c r="BX310">
        <v>82</v>
      </c>
      <c r="BY310">
        <v>93</v>
      </c>
      <c r="BZ310">
        <v>60</v>
      </c>
      <c r="CA310">
        <v>93</v>
      </c>
      <c r="CB310">
        <v>168</v>
      </c>
      <c r="CC310">
        <v>7</v>
      </c>
      <c r="CD310">
        <v>19</v>
      </c>
      <c r="CE310">
        <v>10</v>
      </c>
      <c r="CF310">
        <v>0</v>
      </c>
      <c r="CG310">
        <v>0</v>
      </c>
      <c r="CH310">
        <v>0</v>
      </c>
      <c r="CI310">
        <v>0</v>
      </c>
      <c r="CJ310">
        <v>0</v>
      </c>
      <c r="CK310">
        <v>19</v>
      </c>
      <c r="CL310">
        <v>10</v>
      </c>
      <c r="CM310">
        <v>358</v>
      </c>
      <c r="CN310">
        <v>871</v>
      </c>
      <c r="CO310">
        <v>30</v>
      </c>
      <c r="CP310">
        <v>62</v>
      </c>
      <c r="CQ310">
        <v>0</v>
      </c>
      <c r="CR310">
        <v>19</v>
      </c>
      <c r="CS310">
        <v>37</v>
      </c>
      <c r="CT310">
        <v>22</v>
      </c>
      <c r="CU310">
        <v>1086</v>
      </c>
      <c r="CV310">
        <v>130</v>
      </c>
      <c r="CW310">
        <v>154</v>
      </c>
      <c r="CX310">
        <v>40</v>
      </c>
      <c r="CY310">
        <v>40</v>
      </c>
      <c r="CZ310">
        <v>101</v>
      </c>
      <c r="DA310">
        <v>0</v>
      </c>
      <c r="DB310">
        <v>310</v>
      </c>
      <c r="DC310">
        <v>152</v>
      </c>
      <c r="DD310">
        <v>140</v>
      </c>
      <c r="DE310">
        <v>19</v>
      </c>
      <c r="DF310">
        <v>36786</v>
      </c>
      <c r="DG310">
        <v>1.54</v>
      </c>
      <c r="DH310">
        <v>353</v>
      </c>
      <c r="DI310">
        <v>990</v>
      </c>
      <c r="DJ310">
        <v>896</v>
      </c>
      <c r="DK310">
        <v>94</v>
      </c>
      <c r="DL310">
        <v>55</v>
      </c>
      <c r="DM310">
        <f t="shared" si="44"/>
        <v>0</v>
      </c>
      <c r="DN310">
        <f t="shared" si="45"/>
        <v>0</v>
      </c>
      <c r="DO310">
        <f t="shared" si="46"/>
        <v>0</v>
      </c>
      <c r="DP310">
        <f t="shared" si="47"/>
        <v>0</v>
      </c>
      <c r="DQ310">
        <f t="shared" si="48"/>
        <v>1</v>
      </c>
      <c r="DR310">
        <f t="shared" si="49"/>
        <v>0</v>
      </c>
      <c r="DS310">
        <f t="shared" si="50"/>
        <v>0</v>
      </c>
      <c r="DT310">
        <f t="shared" si="51"/>
        <v>0</v>
      </c>
      <c r="DU310">
        <f t="shared" si="52"/>
        <v>0</v>
      </c>
      <c r="DV310">
        <f t="shared" si="53"/>
        <v>0</v>
      </c>
      <c r="DW310">
        <f t="shared" si="54"/>
        <v>0</v>
      </c>
    </row>
    <row r="311" spans="1:127" x14ac:dyDescent="0.25">
      <c r="A311">
        <v>20134039355</v>
      </c>
      <c r="B311">
        <v>4768</v>
      </c>
      <c r="C311" t="s">
        <v>184</v>
      </c>
      <c r="D311">
        <v>17.8799999999999</v>
      </c>
      <c r="E311">
        <v>20130428</v>
      </c>
      <c r="F311" t="s">
        <v>133</v>
      </c>
      <c r="G311" t="s">
        <v>237</v>
      </c>
      <c r="H311">
        <v>0</v>
      </c>
      <c r="I311" t="s">
        <v>161</v>
      </c>
      <c r="J311">
        <v>20</v>
      </c>
      <c r="K311" t="s">
        <v>118</v>
      </c>
      <c r="L311" t="s">
        <v>42</v>
      </c>
      <c r="M311" t="s">
        <v>11</v>
      </c>
      <c r="N311" t="s">
        <v>70</v>
      </c>
      <c r="O311" t="s">
        <v>121</v>
      </c>
      <c r="P311" t="s">
        <v>104</v>
      </c>
      <c r="Q311" t="s">
        <v>46</v>
      </c>
      <c r="R311" t="s">
        <v>95</v>
      </c>
      <c r="S311" t="s">
        <v>222</v>
      </c>
      <c r="T311" t="s">
        <v>1300</v>
      </c>
      <c r="U311" t="s">
        <v>150</v>
      </c>
      <c r="V311" t="s">
        <v>76</v>
      </c>
      <c r="W311" t="s">
        <v>50</v>
      </c>
      <c r="X311" t="s">
        <v>11</v>
      </c>
      <c r="Y311" t="s">
        <v>11</v>
      </c>
      <c r="Z311" t="s">
        <v>85</v>
      </c>
      <c r="AA311">
        <v>0</v>
      </c>
      <c r="AB311" t="s">
        <v>11</v>
      </c>
      <c r="AC311" t="s">
        <v>86</v>
      </c>
      <c r="AD311" t="s">
        <v>111</v>
      </c>
      <c r="AE311" t="s">
        <v>57</v>
      </c>
      <c r="AF311" t="s">
        <v>122</v>
      </c>
      <c r="AG311" t="s">
        <v>59</v>
      </c>
      <c r="AH311">
        <v>43</v>
      </c>
      <c r="AI311" t="s">
        <v>60</v>
      </c>
      <c r="AJ311" t="s">
        <v>238</v>
      </c>
      <c r="AK311" t="s">
        <v>51</v>
      </c>
      <c r="AL311">
        <v>0</v>
      </c>
      <c r="AM311" t="s">
        <v>11</v>
      </c>
      <c r="AN311" t="s">
        <v>61</v>
      </c>
      <c r="AO311" t="s">
        <v>62</v>
      </c>
      <c r="AP311" t="s">
        <v>1301</v>
      </c>
      <c r="AQ311" t="s">
        <v>63</v>
      </c>
      <c r="AR311">
        <v>0</v>
      </c>
      <c r="AS311">
        <v>0</v>
      </c>
      <c r="AT311">
        <v>0</v>
      </c>
      <c r="AU311">
        <v>0</v>
      </c>
      <c r="AV311" t="s">
        <v>174</v>
      </c>
      <c r="AW311">
        <v>12</v>
      </c>
      <c r="AX311" t="s">
        <v>64</v>
      </c>
      <c r="AY311">
        <v>1</v>
      </c>
      <c r="AZ311" t="s">
        <v>1</v>
      </c>
      <c r="BA311">
        <v>41.500179000000003</v>
      </c>
      <c r="BB311">
        <v>-81.686684</v>
      </c>
      <c r="BC311">
        <v>2013</v>
      </c>
      <c r="BD311">
        <v>4</v>
      </c>
      <c r="BE311">
        <v>8277</v>
      </c>
      <c r="BF311">
        <v>162</v>
      </c>
      <c r="BG311">
        <v>390351077011</v>
      </c>
      <c r="BH311">
        <v>2142</v>
      </c>
      <c r="BI311">
        <v>1770609</v>
      </c>
      <c r="BJ311">
        <v>1377</v>
      </c>
      <c r="BK311">
        <v>688</v>
      </c>
      <c r="BL311">
        <v>689</v>
      </c>
      <c r="BM311">
        <v>31.1999999999999</v>
      </c>
      <c r="BN311">
        <v>19</v>
      </c>
      <c r="BO311">
        <v>0</v>
      </c>
      <c r="BP311">
        <v>0</v>
      </c>
      <c r="BQ311">
        <v>0</v>
      </c>
      <c r="BR311">
        <v>35</v>
      </c>
      <c r="BS311">
        <v>50</v>
      </c>
      <c r="BT311">
        <v>14</v>
      </c>
      <c r="BU311">
        <v>173</v>
      </c>
      <c r="BV311">
        <v>326</v>
      </c>
      <c r="BW311">
        <v>228</v>
      </c>
      <c r="BX311">
        <v>82</v>
      </c>
      <c r="BY311">
        <v>93</v>
      </c>
      <c r="BZ311">
        <v>60</v>
      </c>
      <c r="CA311">
        <v>93</v>
      </c>
      <c r="CB311">
        <v>168</v>
      </c>
      <c r="CC311">
        <v>7</v>
      </c>
      <c r="CD311">
        <v>19</v>
      </c>
      <c r="CE311">
        <v>10</v>
      </c>
      <c r="CF311">
        <v>0</v>
      </c>
      <c r="CG311">
        <v>0</v>
      </c>
      <c r="CH311">
        <v>0</v>
      </c>
      <c r="CI311">
        <v>0</v>
      </c>
      <c r="CJ311">
        <v>0</v>
      </c>
      <c r="CK311">
        <v>19</v>
      </c>
      <c r="CL311">
        <v>10</v>
      </c>
      <c r="CM311">
        <v>358</v>
      </c>
      <c r="CN311">
        <v>871</v>
      </c>
      <c r="CO311">
        <v>30</v>
      </c>
      <c r="CP311">
        <v>62</v>
      </c>
      <c r="CQ311">
        <v>0</v>
      </c>
      <c r="CR311">
        <v>19</v>
      </c>
      <c r="CS311">
        <v>37</v>
      </c>
      <c r="CT311">
        <v>22</v>
      </c>
      <c r="CU311">
        <v>1086</v>
      </c>
      <c r="CV311">
        <v>130</v>
      </c>
      <c r="CW311">
        <v>154</v>
      </c>
      <c r="CX311">
        <v>40</v>
      </c>
      <c r="CY311">
        <v>40</v>
      </c>
      <c r="CZ311">
        <v>101</v>
      </c>
      <c r="DA311">
        <v>0</v>
      </c>
      <c r="DB311">
        <v>310</v>
      </c>
      <c r="DC311">
        <v>152</v>
      </c>
      <c r="DD311">
        <v>140</v>
      </c>
      <c r="DE311">
        <v>19</v>
      </c>
      <c r="DF311">
        <v>36786</v>
      </c>
      <c r="DG311">
        <v>1.54</v>
      </c>
      <c r="DH311">
        <v>353</v>
      </c>
      <c r="DI311">
        <v>990</v>
      </c>
      <c r="DJ311">
        <v>896</v>
      </c>
      <c r="DK311">
        <v>94</v>
      </c>
      <c r="DL311">
        <v>55</v>
      </c>
      <c r="DM311">
        <f t="shared" si="44"/>
        <v>0</v>
      </c>
      <c r="DN311">
        <f t="shared" si="45"/>
        <v>0</v>
      </c>
      <c r="DO311">
        <f t="shared" si="46"/>
        <v>1</v>
      </c>
      <c r="DP311">
        <f t="shared" si="47"/>
        <v>0</v>
      </c>
      <c r="DQ311">
        <f t="shared" si="48"/>
        <v>0</v>
      </c>
      <c r="DR311">
        <f t="shared" si="49"/>
        <v>0</v>
      </c>
      <c r="DS311">
        <f t="shared" si="50"/>
        <v>0</v>
      </c>
      <c r="DT311">
        <f t="shared" si="51"/>
        <v>0</v>
      </c>
      <c r="DU311">
        <f t="shared" si="52"/>
        <v>0</v>
      </c>
      <c r="DV311">
        <f t="shared" si="53"/>
        <v>0</v>
      </c>
      <c r="DW311">
        <f t="shared" si="54"/>
        <v>0</v>
      </c>
    </row>
    <row r="312" spans="1:127" x14ac:dyDescent="0.25">
      <c r="A312">
        <v>20134045555</v>
      </c>
      <c r="B312">
        <v>8159</v>
      </c>
      <c r="C312" t="s">
        <v>219</v>
      </c>
      <c r="D312">
        <v>99.989999999999895</v>
      </c>
      <c r="E312">
        <v>20130723</v>
      </c>
      <c r="F312" t="s">
        <v>423</v>
      </c>
      <c r="G312">
        <v>2520</v>
      </c>
      <c r="H312">
        <v>0</v>
      </c>
      <c r="I312" t="s">
        <v>115</v>
      </c>
      <c r="J312">
        <v>20</v>
      </c>
      <c r="K312" t="s">
        <v>41</v>
      </c>
      <c r="L312" t="s">
        <v>42</v>
      </c>
      <c r="M312" t="s">
        <v>11</v>
      </c>
      <c r="N312" t="s">
        <v>43</v>
      </c>
      <c r="O312" t="s">
        <v>71</v>
      </c>
      <c r="P312" t="s">
        <v>45</v>
      </c>
      <c r="Q312" t="s">
        <v>94</v>
      </c>
      <c r="R312" t="s">
        <v>195</v>
      </c>
      <c r="S312" t="s">
        <v>98</v>
      </c>
      <c r="T312" t="s">
        <v>1302</v>
      </c>
      <c r="U312" t="s">
        <v>59</v>
      </c>
      <c r="V312" t="s">
        <v>77</v>
      </c>
      <c r="W312" t="s">
        <v>76</v>
      </c>
      <c r="X312">
        <v>14</v>
      </c>
      <c r="Y312" t="s">
        <v>60</v>
      </c>
      <c r="Z312" t="s">
        <v>120</v>
      </c>
      <c r="AA312" t="s">
        <v>54</v>
      </c>
      <c r="AB312" t="s">
        <v>11</v>
      </c>
      <c r="AC312" t="s">
        <v>75</v>
      </c>
      <c r="AD312" t="s">
        <v>56</v>
      </c>
      <c r="AE312" t="s">
        <v>54</v>
      </c>
      <c r="AF312" t="s">
        <v>48</v>
      </c>
      <c r="AG312" t="s">
        <v>89</v>
      </c>
      <c r="AH312">
        <v>31</v>
      </c>
      <c r="AI312" t="s">
        <v>52</v>
      </c>
      <c r="AJ312" t="s">
        <v>51</v>
      </c>
      <c r="AK312" t="s">
        <v>50</v>
      </c>
      <c r="AL312" t="s">
        <v>54</v>
      </c>
      <c r="AM312" t="s">
        <v>11</v>
      </c>
      <c r="AN312" t="s">
        <v>61</v>
      </c>
      <c r="AO312" t="s">
        <v>62</v>
      </c>
      <c r="AP312" t="s">
        <v>1303</v>
      </c>
      <c r="AQ312" t="s">
        <v>63</v>
      </c>
      <c r="AR312">
        <v>0</v>
      </c>
      <c r="AS312">
        <v>0</v>
      </c>
      <c r="AT312">
        <v>0</v>
      </c>
      <c r="AU312">
        <v>2</v>
      </c>
      <c r="AV312" t="s">
        <v>11</v>
      </c>
      <c r="AW312">
        <v>12</v>
      </c>
      <c r="AX312" t="s">
        <v>64</v>
      </c>
      <c r="AY312">
        <v>1</v>
      </c>
      <c r="AZ312" t="s">
        <v>1</v>
      </c>
      <c r="BA312">
        <v>41.477209000000002</v>
      </c>
      <c r="BB312">
        <v>-81.684393999999898</v>
      </c>
      <c r="BC312">
        <v>2013</v>
      </c>
      <c r="BD312">
        <v>7</v>
      </c>
      <c r="BE312">
        <v>8451</v>
      </c>
      <c r="BF312">
        <v>105</v>
      </c>
      <c r="BG312">
        <v>390351044001</v>
      </c>
      <c r="BH312">
        <v>1856</v>
      </c>
      <c r="BI312">
        <v>737956</v>
      </c>
      <c r="BJ312">
        <v>924</v>
      </c>
      <c r="BK312">
        <v>493</v>
      </c>
      <c r="BL312">
        <v>431</v>
      </c>
      <c r="BM312">
        <v>34.399999999999899</v>
      </c>
      <c r="BN312">
        <v>28</v>
      </c>
      <c r="BO312">
        <v>7</v>
      </c>
      <c r="BP312">
        <v>70</v>
      </c>
      <c r="BQ312">
        <v>37</v>
      </c>
      <c r="BR312">
        <v>0</v>
      </c>
      <c r="BS312">
        <v>0</v>
      </c>
      <c r="BT312">
        <v>12</v>
      </c>
      <c r="BU312">
        <v>24</v>
      </c>
      <c r="BV312">
        <v>152</v>
      </c>
      <c r="BW312">
        <v>171</v>
      </c>
      <c r="BX312">
        <v>54</v>
      </c>
      <c r="BY312">
        <v>18</v>
      </c>
      <c r="BZ312">
        <v>7</v>
      </c>
      <c r="CA312">
        <v>173</v>
      </c>
      <c r="CB312">
        <v>39</v>
      </c>
      <c r="CC312">
        <v>13</v>
      </c>
      <c r="CD312">
        <v>0</v>
      </c>
      <c r="CE312">
        <v>0</v>
      </c>
      <c r="CF312">
        <v>6</v>
      </c>
      <c r="CG312">
        <v>7</v>
      </c>
      <c r="CH312">
        <v>33</v>
      </c>
      <c r="CI312">
        <v>27</v>
      </c>
      <c r="CJ312">
        <v>46</v>
      </c>
      <c r="CK312">
        <v>142</v>
      </c>
      <c r="CL312">
        <v>119</v>
      </c>
      <c r="CM312">
        <v>47</v>
      </c>
      <c r="CN312">
        <v>827</v>
      </c>
      <c r="CO312">
        <v>0</v>
      </c>
      <c r="CP312">
        <v>4</v>
      </c>
      <c r="CQ312">
        <v>0</v>
      </c>
      <c r="CR312">
        <v>11</v>
      </c>
      <c r="CS312">
        <v>35</v>
      </c>
      <c r="CT312">
        <v>23</v>
      </c>
      <c r="CU312">
        <v>746</v>
      </c>
      <c r="CV312">
        <v>51</v>
      </c>
      <c r="CW312">
        <v>192</v>
      </c>
      <c r="CX312">
        <v>68</v>
      </c>
      <c r="CY312">
        <v>40</v>
      </c>
      <c r="CZ312">
        <v>97</v>
      </c>
      <c r="DA312">
        <v>46</v>
      </c>
      <c r="DB312">
        <v>147</v>
      </c>
      <c r="DC312">
        <v>98</v>
      </c>
      <c r="DD312">
        <v>7</v>
      </c>
      <c r="DE312">
        <v>0</v>
      </c>
      <c r="DF312">
        <v>37163</v>
      </c>
      <c r="DG312">
        <v>1.84</v>
      </c>
      <c r="DH312">
        <v>83</v>
      </c>
      <c r="DI312">
        <v>561</v>
      </c>
      <c r="DJ312">
        <v>503</v>
      </c>
      <c r="DK312">
        <v>58</v>
      </c>
      <c r="DL312">
        <v>176</v>
      </c>
      <c r="DM312">
        <f t="shared" si="44"/>
        <v>0</v>
      </c>
      <c r="DN312">
        <f t="shared" si="45"/>
        <v>0</v>
      </c>
      <c r="DO312">
        <f t="shared" si="46"/>
        <v>1</v>
      </c>
      <c r="DP312">
        <f t="shared" si="47"/>
        <v>0</v>
      </c>
      <c r="DQ312">
        <f t="shared" si="48"/>
        <v>0</v>
      </c>
      <c r="DR312">
        <f t="shared" si="49"/>
        <v>0</v>
      </c>
      <c r="DS312">
        <f t="shared" si="50"/>
        <v>0</v>
      </c>
      <c r="DT312">
        <f t="shared" si="51"/>
        <v>0</v>
      </c>
      <c r="DU312">
        <f t="shared" si="52"/>
        <v>0</v>
      </c>
      <c r="DV312">
        <f t="shared" si="53"/>
        <v>0</v>
      </c>
      <c r="DW312">
        <f t="shared" si="54"/>
        <v>0</v>
      </c>
    </row>
    <row r="313" spans="1:127" x14ac:dyDescent="0.25">
      <c r="A313">
        <v>20144011598</v>
      </c>
      <c r="B313">
        <v>3232</v>
      </c>
      <c r="C313" t="s">
        <v>241</v>
      </c>
      <c r="D313">
        <v>3.18</v>
      </c>
      <c r="E313">
        <v>20140308</v>
      </c>
      <c r="F313" t="s">
        <v>202</v>
      </c>
      <c r="G313" t="s">
        <v>445</v>
      </c>
      <c r="H313">
        <v>0</v>
      </c>
      <c r="I313" t="s">
        <v>102</v>
      </c>
      <c r="J313">
        <v>19</v>
      </c>
      <c r="K313" t="s">
        <v>68</v>
      </c>
      <c r="L313" t="s">
        <v>42</v>
      </c>
      <c r="M313" t="s">
        <v>11</v>
      </c>
      <c r="N313" t="s">
        <v>43</v>
      </c>
      <c r="O313" t="s">
        <v>134</v>
      </c>
      <c r="P313" t="s">
        <v>135</v>
      </c>
      <c r="Q313" t="s">
        <v>46</v>
      </c>
      <c r="R313" t="s">
        <v>47</v>
      </c>
      <c r="S313" t="s">
        <v>47</v>
      </c>
      <c r="T313" t="s">
        <v>1304</v>
      </c>
      <c r="U313" t="s">
        <v>110</v>
      </c>
      <c r="V313" t="s">
        <v>50</v>
      </c>
      <c r="W313" t="s">
        <v>51</v>
      </c>
      <c r="X313">
        <v>46</v>
      </c>
      <c r="Y313" t="s">
        <v>52</v>
      </c>
      <c r="Z313" t="s">
        <v>85</v>
      </c>
      <c r="AA313" t="s">
        <v>54</v>
      </c>
      <c r="AB313" t="s">
        <v>11</v>
      </c>
      <c r="AC313" t="s">
        <v>116</v>
      </c>
      <c r="AD313" t="s">
        <v>111</v>
      </c>
      <c r="AE313" t="s">
        <v>227</v>
      </c>
      <c r="AF313" t="s">
        <v>98</v>
      </c>
      <c r="AG313" t="s">
        <v>59</v>
      </c>
      <c r="AH313">
        <v>48</v>
      </c>
      <c r="AI313" t="s">
        <v>52</v>
      </c>
      <c r="AJ313" t="s">
        <v>76</v>
      </c>
      <c r="AK313" t="s">
        <v>77</v>
      </c>
      <c r="AL313" t="s">
        <v>54</v>
      </c>
      <c r="AM313" t="s">
        <v>11</v>
      </c>
      <c r="AN313" t="s">
        <v>61</v>
      </c>
      <c r="AO313" t="s">
        <v>62</v>
      </c>
      <c r="AP313" t="s">
        <v>1305</v>
      </c>
      <c r="AQ313" t="s">
        <v>63</v>
      </c>
      <c r="AR313">
        <v>0</v>
      </c>
      <c r="AS313">
        <v>1</v>
      </c>
      <c r="AT313">
        <v>0</v>
      </c>
      <c r="AU313">
        <v>0</v>
      </c>
      <c r="AV313" t="s">
        <v>11</v>
      </c>
      <c r="AW313">
        <v>12</v>
      </c>
      <c r="AX313" t="s">
        <v>64</v>
      </c>
      <c r="AY313">
        <v>1</v>
      </c>
      <c r="AZ313" t="s">
        <v>1</v>
      </c>
      <c r="BA313">
        <v>41.463332000000001</v>
      </c>
      <c r="BB313">
        <v>-81.709778999999898</v>
      </c>
      <c r="BC313">
        <v>2014</v>
      </c>
      <c r="BD313">
        <v>3</v>
      </c>
      <c r="BE313">
        <v>8558</v>
      </c>
      <c r="BF313">
        <v>93</v>
      </c>
      <c r="BG313">
        <v>390351029002</v>
      </c>
      <c r="BH313">
        <v>1748</v>
      </c>
      <c r="BI313">
        <v>241576</v>
      </c>
      <c r="BJ313">
        <v>1303</v>
      </c>
      <c r="BK313">
        <v>640</v>
      </c>
      <c r="BL313">
        <v>663</v>
      </c>
      <c r="BM313">
        <v>29.8</v>
      </c>
      <c r="BN313">
        <v>70</v>
      </c>
      <c r="BO313">
        <v>90</v>
      </c>
      <c r="BP313">
        <v>84</v>
      </c>
      <c r="BQ313">
        <v>127</v>
      </c>
      <c r="BR313">
        <v>21</v>
      </c>
      <c r="BS313">
        <v>38</v>
      </c>
      <c r="BT313">
        <v>5</v>
      </c>
      <c r="BU313">
        <v>76</v>
      </c>
      <c r="BV313">
        <v>147</v>
      </c>
      <c r="BW313">
        <v>69</v>
      </c>
      <c r="BX313">
        <v>75</v>
      </c>
      <c r="BY313">
        <v>34</v>
      </c>
      <c r="BZ313">
        <v>137</v>
      </c>
      <c r="CA313">
        <v>111</v>
      </c>
      <c r="CB313">
        <v>51</v>
      </c>
      <c r="CC313">
        <v>0</v>
      </c>
      <c r="CD313">
        <v>39</v>
      </c>
      <c r="CE313">
        <v>5</v>
      </c>
      <c r="CF313">
        <v>28</v>
      </c>
      <c r="CG313">
        <v>54</v>
      </c>
      <c r="CH313">
        <v>5</v>
      </c>
      <c r="CI313">
        <v>29</v>
      </c>
      <c r="CJ313">
        <v>8</v>
      </c>
      <c r="CK313">
        <v>371</v>
      </c>
      <c r="CL313">
        <v>129</v>
      </c>
      <c r="CM313">
        <v>188</v>
      </c>
      <c r="CN313">
        <v>1011</v>
      </c>
      <c r="CO313">
        <v>0</v>
      </c>
      <c r="CP313">
        <v>0</v>
      </c>
      <c r="CQ313">
        <v>0</v>
      </c>
      <c r="CR313">
        <v>17</v>
      </c>
      <c r="CS313">
        <v>87</v>
      </c>
      <c r="CT313">
        <v>779</v>
      </c>
      <c r="CU313">
        <v>792</v>
      </c>
      <c r="CV313">
        <v>296</v>
      </c>
      <c r="CW313">
        <v>136</v>
      </c>
      <c r="CX313">
        <v>101</v>
      </c>
      <c r="CY313">
        <v>67</v>
      </c>
      <c r="CZ313">
        <v>150</v>
      </c>
      <c r="DA313">
        <v>13</v>
      </c>
      <c r="DB313">
        <v>28</v>
      </c>
      <c r="DC313">
        <v>1</v>
      </c>
      <c r="DD313">
        <v>0</v>
      </c>
      <c r="DE313">
        <v>0</v>
      </c>
      <c r="DF313">
        <v>25500</v>
      </c>
      <c r="DG313">
        <v>2.92</v>
      </c>
      <c r="DH313">
        <v>104</v>
      </c>
      <c r="DI313">
        <v>495</v>
      </c>
      <c r="DJ313">
        <v>446</v>
      </c>
      <c r="DK313">
        <v>49</v>
      </c>
      <c r="DL313">
        <v>210</v>
      </c>
      <c r="DM313">
        <f t="shared" si="44"/>
        <v>0</v>
      </c>
      <c r="DN313">
        <f t="shared" si="45"/>
        <v>0</v>
      </c>
      <c r="DO313">
        <f t="shared" si="46"/>
        <v>0</v>
      </c>
      <c r="DP313">
        <f t="shared" si="47"/>
        <v>1</v>
      </c>
      <c r="DQ313">
        <f t="shared" si="48"/>
        <v>0</v>
      </c>
      <c r="DR313">
        <f t="shared" si="49"/>
        <v>0</v>
      </c>
      <c r="DS313">
        <f t="shared" si="50"/>
        <v>0</v>
      </c>
      <c r="DT313">
        <f t="shared" si="51"/>
        <v>0</v>
      </c>
      <c r="DU313">
        <f t="shared" si="52"/>
        <v>0</v>
      </c>
      <c r="DV313">
        <f t="shared" si="53"/>
        <v>0</v>
      </c>
      <c r="DW313">
        <f t="shared" si="54"/>
        <v>0</v>
      </c>
    </row>
    <row r="314" spans="1:127" x14ac:dyDescent="0.25">
      <c r="A314">
        <v>20124010360</v>
      </c>
      <c r="B314">
        <v>8027</v>
      </c>
      <c r="C314" t="s">
        <v>893</v>
      </c>
      <c r="D314">
        <v>17.420000000000002</v>
      </c>
      <c r="E314">
        <v>20120628</v>
      </c>
      <c r="F314" t="s">
        <v>894</v>
      </c>
      <c r="G314" t="s">
        <v>1306</v>
      </c>
      <c r="H314">
        <v>0.05</v>
      </c>
      <c r="I314" t="s">
        <v>67</v>
      </c>
      <c r="J314">
        <v>18</v>
      </c>
      <c r="K314" t="s">
        <v>41</v>
      </c>
      <c r="L314" t="s">
        <v>42</v>
      </c>
      <c r="M314" t="s">
        <v>11</v>
      </c>
      <c r="N314" t="s">
        <v>43</v>
      </c>
      <c r="O314" t="s">
        <v>71</v>
      </c>
      <c r="P314" t="s">
        <v>45</v>
      </c>
      <c r="Q314" t="s">
        <v>995</v>
      </c>
      <c r="R314" t="s">
        <v>119</v>
      </c>
      <c r="S314" t="s">
        <v>208</v>
      </c>
      <c r="T314" t="s">
        <v>1307</v>
      </c>
      <c r="U314" t="s">
        <v>59</v>
      </c>
      <c r="V314" t="s">
        <v>50</v>
      </c>
      <c r="W314" t="s">
        <v>51</v>
      </c>
      <c r="X314">
        <v>30</v>
      </c>
      <c r="Y314" t="s">
        <v>60</v>
      </c>
      <c r="Z314" t="s">
        <v>74</v>
      </c>
      <c r="AA314" t="s">
        <v>54</v>
      </c>
      <c r="AB314" t="s">
        <v>11</v>
      </c>
      <c r="AC314" t="s">
        <v>75</v>
      </c>
      <c r="AD314" t="s">
        <v>294</v>
      </c>
      <c r="AE314" t="s">
        <v>54</v>
      </c>
      <c r="AF314" t="s">
        <v>48</v>
      </c>
      <c r="AG314" t="s">
        <v>150</v>
      </c>
      <c r="AH314">
        <v>21</v>
      </c>
      <c r="AI314" t="s">
        <v>60</v>
      </c>
      <c r="AJ314" t="s">
        <v>76</v>
      </c>
      <c r="AK314" t="s">
        <v>77</v>
      </c>
      <c r="AL314" t="s">
        <v>54</v>
      </c>
      <c r="AM314" t="s">
        <v>11</v>
      </c>
      <c r="AN314" t="s">
        <v>192</v>
      </c>
      <c r="AO314" t="s">
        <v>62</v>
      </c>
      <c r="AP314" t="s">
        <v>1308</v>
      </c>
      <c r="AQ314" t="s">
        <v>130</v>
      </c>
      <c r="AR314">
        <v>0</v>
      </c>
      <c r="AS314">
        <v>1</v>
      </c>
      <c r="AT314">
        <v>0</v>
      </c>
      <c r="AU314">
        <v>0</v>
      </c>
      <c r="AV314" t="s">
        <v>126</v>
      </c>
      <c r="AW314">
        <v>12</v>
      </c>
      <c r="AX314" t="s">
        <v>64</v>
      </c>
      <c r="AY314">
        <v>1</v>
      </c>
      <c r="AZ314" t="s">
        <v>1</v>
      </c>
      <c r="BA314">
        <v>41.456356</v>
      </c>
      <c r="BB314">
        <v>-81.702623000000003</v>
      </c>
      <c r="BC314">
        <v>2012</v>
      </c>
      <c r="BD314">
        <v>6</v>
      </c>
      <c r="BE314">
        <v>8616</v>
      </c>
      <c r="BF314">
        <v>126</v>
      </c>
      <c r="BG314">
        <v>390351049004</v>
      </c>
      <c r="BH314">
        <v>1835</v>
      </c>
      <c r="BI314">
        <v>221024</v>
      </c>
      <c r="BJ314">
        <v>853</v>
      </c>
      <c r="BK314">
        <v>345</v>
      </c>
      <c r="BL314">
        <v>508</v>
      </c>
      <c r="BM314">
        <v>29.3</v>
      </c>
      <c r="BN314">
        <v>41</v>
      </c>
      <c r="BO314">
        <v>61</v>
      </c>
      <c r="BP314">
        <v>19</v>
      </c>
      <c r="BQ314">
        <v>82</v>
      </c>
      <c r="BR314">
        <v>36</v>
      </c>
      <c r="BS314">
        <v>24</v>
      </c>
      <c r="BT314">
        <v>9</v>
      </c>
      <c r="BU314">
        <v>85</v>
      </c>
      <c r="BV314">
        <v>96</v>
      </c>
      <c r="BW314">
        <v>29</v>
      </c>
      <c r="BX314">
        <v>14</v>
      </c>
      <c r="BY314">
        <v>44</v>
      </c>
      <c r="BZ314">
        <v>84</v>
      </c>
      <c r="CA314">
        <v>71</v>
      </c>
      <c r="CB314">
        <v>56</v>
      </c>
      <c r="CC314">
        <v>5</v>
      </c>
      <c r="CD314">
        <v>17</v>
      </c>
      <c r="CE314">
        <v>0</v>
      </c>
      <c r="CF314">
        <v>0</v>
      </c>
      <c r="CG314">
        <v>16</v>
      </c>
      <c r="CH314">
        <v>22</v>
      </c>
      <c r="CI314">
        <v>0</v>
      </c>
      <c r="CJ314">
        <v>42</v>
      </c>
      <c r="CK314">
        <v>203</v>
      </c>
      <c r="CL314">
        <v>80</v>
      </c>
      <c r="CM314">
        <v>232</v>
      </c>
      <c r="CN314">
        <v>416</v>
      </c>
      <c r="CO314">
        <v>3</v>
      </c>
      <c r="CP314">
        <v>0</v>
      </c>
      <c r="CQ314">
        <v>0</v>
      </c>
      <c r="CR314">
        <v>119</v>
      </c>
      <c r="CS314">
        <v>83</v>
      </c>
      <c r="CT314">
        <v>386</v>
      </c>
      <c r="CU314">
        <v>496</v>
      </c>
      <c r="CV314">
        <v>209</v>
      </c>
      <c r="CW314">
        <v>157</v>
      </c>
      <c r="CX314">
        <v>14</v>
      </c>
      <c r="CY314">
        <v>58</v>
      </c>
      <c r="CZ314">
        <v>47</v>
      </c>
      <c r="DA314">
        <v>11</v>
      </c>
      <c r="DB314">
        <v>0</v>
      </c>
      <c r="DC314">
        <v>0</v>
      </c>
      <c r="DD314">
        <v>0</v>
      </c>
      <c r="DE314">
        <v>0</v>
      </c>
      <c r="DF314">
        <v>34107</v>
      </c>
      <c r="DG314">
        <v>3.5</v>
      </c>
      <c r="DH314">
        <v>78</v>
      </c>
      <c r="DI314">
        <v>302</v>
      </c>
      <c r="DJ314">
        <v>244</v>
      </c>
      <c r="DK314">
        <v>58</v>
      </c>
      <c r="DL314">
        <v>92</v>
      </c>
      <c r="DM314">
        <f t="shared" si="44"/>
        <v>0</v>
      </c>
      <c r="DN314">
        <f t="shared" si="45"/>
        <v>1</v>
      </c>
      <c r="DO314">
        <f t="shared" si="46"/>
        <v>0</v>
      </c>
      <c r="DP314">
        <f t="shared" si="47"/>
        <v>0</v>
      </c>
      <c r="DQ314">
        <f t="shared" si="48"/>
        <v>0</v>
      </c>
      <c r="DR314">
        <f t="shared" si="49"/>
        <v>0</v>
      </c>
      <c r="DS314">
        <f t="shared" si="50"/>
        <v>0</v>
      </c>
      <c r="DT314">
        <f t="shared" si="51"/>
        <v>0</v>
      </c>
      <c r="DU314">
        <f t="shared" si="52"/>
        <v>0</v>
      </c>
      <c r="DV314">
        <f t="shared" si="53"/>
        <v>0</v>
      </c>
      <c r="DW314">
        <f t="shared" si="54"/>
        <v>0</v>
      </c>
    </row>
    <row r="315" spans="1:127" x14ac:dyDescent="0.25">
      <c r="A315">
        <v>20118131451</v>
      </c>
      <c r="B315">
        <v>9747</v>
      </c>
      <c r="C315" t="s">
        <v>142</v>
      </c>
      <c r="D315">
        <v>0.96</v>
      </c>
      <c r="E315">
        <v>20110822</v>
      </c>
      <c r="F315" t="s">
        <v>143</v>
      </c>
      <c r="G315" t="s">
        <v>155</v>
      </c>
      <c r="H315">
        <v>0</v>
      </c>
      <c r="I315" t="s">
        <v>40</v>
      </c>
      <c r="J315">
        <v>19</v>
      </c>
      <c r="K315" t="s">
        <v>41</v>
      </c>
      <c r="L315" t="s">
        <v>42</v>
      </c>
      <c r="M315" t="s">
        <v>11</v>
      </c>
      <c r="N315" t="s">
        <v>43</v>
      </c>
      <c r="O315" t="s">
        <v>71</v>
      </c>
      <c r="P315" t="s">
        <v>45</v>
      </c>
      <c r="Q315" t="s">
        <v>46</v>
      </c>
      <c r="R315" t="s">
        <v>95</v>
      </c>
      <c r="S315" t="s">
        <v>96</v>
      </c>
      <c r="T315" t="s">
        <v>1309</v>
      </c>
      <c r="U315" t="s">
        <v>89</v>
      </c>
      <c r="V315" t="s">
        <v>50</v>
      </c>
      <c r="W315" t="s">
        <v>76</v>
      </c>
      <c r="X315">
        <v>0</v>
      </c>
      <c r="Y315" t="s">
        <v>11</v>
      </c>
      <c r="Z315" t="s">
        <v>85</v>
      </c>
      <c r="AA315">
        <v>0</v>
      </c>
      <c r="AB315" t="s">
        <v>11</v>
      </c>
      <c r="AC315" t="s">
        <v>86</v>
      </c>
      <c r="AD315" t="s">
        <v>56</v>
      </c>
      <c r="AE315" t="s">
        <v>57</v>
      </c>
      <c r="AF315" t="s">
        <v>122</v>
      </c>
      <c r="AG315" t="s">
        <v>59</v>
      </c>
      <c r="AH315">
        <v>43</v>
      </c>
      <c r="AI315" t="s">
        <v>52</v>
      </c>
      <c r="AJ315" t="s">
        <v>51</v>
      </c>
      <c r="AK315" t="s">
        <v>50</v>
      </c>
      <c r="AL315" t="s">
        <v>54</v>
      </c>
      <c r="AM315" t="s">
        <v>11</v>
      </c>
      <c r="AN315" t="s">
        <v>61</v>
      </c>
      <c r="AO315" t="s">
        <v>62</v>
      </c>
      <c r="AP315" t="s">
        <v>1310</v>
      </c>
      <c r="AQ315" t="s">
        <v>63</v>
      </c>
      <c r="AR315">
        <v>0</v>
      </c>
      <c r="AS315">
        <v>0</v>
      </c>
      <c r="AT315">
        <v>2</v>
      </c>
      <c r="AU315">
        <v>0</v>
      </c>
      <c r="AV315" t="s">
        <v>11</v>
      </c>
      <c r="AW315">
        <v>12</v>
      </c>
      <c r="AX315" t="s">
        <v>64</v>
      </c>
      <c r="AY315">
        <v>1</v>
      </c>
      <c r="AZ315" t="s">
        <v>90</v>
      </c>
      <c r="BA315">
        <v>41.469949999999898</v>
      </c>
      <c r="BB315">
        <v>-81.696928</v>
      </c>
      <c r="BC315">
        <v>2011</v>
      </c>
      <c r="BD315">
        <v>8</v>
      </c>
      <c r="BE315">
        <v>8647</v>
      </c>
      <c r="BF315">
        <v>122</v>
      </c>
      <c r="BG315">
        <v>390351048002</v>
      </c>
      <c r="BH315">
        <v>1832</v>
      </c>
      <c r="BI315">
        <v>181231</v>
      </c>
      <c r="BJ315">
        <v>698</v>
      </c>
      <c r="BK315">
        <v>330</v>
      </c>
      <c r="BL315">
        <v>368</v>
      </c>
      <c r="BM315">
        <v>30.6999999999999</v>
      </c>
      <c r="BN315">
        <v>52</v>
      </c>
      <c r="BO315">
        <v>63</v>
      </c>
      <c r="BP315">
        <v>65</v>
      </c>
      <c r="BQ315">
        <v>35</v>
      </c>
      <c r="BR315">
        <v>59</v>
      </c>
      <c r="BS315">
        <v>0</v>
      </c>
      <c r="BT315">
        <v>0</v>
      </c>
      <c r="BU315">
        <v>17</v>
      </c>
      <c r="BV315">
        <v>45</v>
      </c>
      <c r="BW315">
        <v>45</v>
      </c>
      <c r="BX315">
        <v>78</v>
      </c>
      <c r="BY315">
        <v>20</v>
      </c>
      <c r="BZ315">
        <v>47</v>
      </c>
      <c r="CA315">
        <v>58</v>
      </c>
      <c r="CB315">
        <v>65</v>
      </c>
      <c r="CC315">
        <v>0</v>
      </c>
      <c r="CD315">
        <v>20</v>
      </c>
      <c r="CE315">
        <v>12</v>
      </c>
      <c r="CF315">
        <v>0</v>
      </c>
      <c r="CG315">
        <v>5</v>
      </c>
      <c r="CH315">
        <v>12</v>
      </c>
      <c r="CI315">
        <v>0</v>
      </c>
      <c r="CJ315">
        <v>0</v>
      </c>
      <c r="CK315">
        <v>215</v>
      </c>
      <c r="CL315">
        <v>29</v>
      </c>
      <c r="CM315">
        <v>249</v>
      </c>
      <c r="CN315">
        <v>259</v>
      </c>
      <c r="CO315">
        <v>0</v>
      </c>
      <c r="CP315">
        <v>0</v>
      </c>
      <c r="CQ315">
        <v>0</v>
      </c>
      <c r="CR315">
        <v>166</v>
      </c>
      <c r="CS315">
        <v>24</v>
      </c>
      <c r="CT315">
        <v>273</v>
      </c>
      <c r="CU315">
        <v>407</v>
      </c>
      <c r="CV315">
        <v>157</v>
      </c>
      <c r="CW315">
        <v>84</v>
      </c>
      <c r="CX315">
        <v>37</v>
      </c>
      <c r="CY315">
        <v>37</v>
      </c>
      <c r="CZ315">
        <v>44</v>
      </c>
      <c r="DA315">
        <v>23</v>
      </c>
      <c r="DB315">
        <v>11</v>
      </c>
      <c r="DC315">
        <v>11</v>
      </c>
      <c r="DD315">
        <v>0</v>
      </c>
      <c r="DE315">
        <v>3</v>
      </c>
      <c r="DF315">
        <v>19904</v>
      </c>
      <c r="DG315">
        <v>2.74</v>
      </c>
      <c r="DH315">
        <v>84</v>
      </c>
      <c r="DI315">
        <v>314</v>
      </c>
      <c r="DJ315">
        <v>255</v>
      </c>
      <c r="DK315">
        <v>59</v>
      </c>
      <c r="DL315">
        <v>67</v>
      </c>
      <c r="DM315">
        <f t="shared" si="44"/>
        <v>1</v>
      </c>
      <c r="DN315">
        <f t="shared" si="45"/>
        <v>0</v>
      </c>
      <c r="DO315">
        <f t="shared" si="46"/>
        <v>0</v>
      </c>
      <c r="DP315">
        <f t="shared" si="47"/>
        <v>0</v>
      </c>
      <c r="DQ315">
        <f t="shared" si="48"/>
        <v>0</v>
      </c>
      <c r="DR315">
        <f t="shared" si="49"/>
        <v>0</v>
      </c>
      <c r="DS315">
        <f t="shared" si="50"/>
        <v>0</v>
      </c>
      <c r="DT315">
        <f t="shared" si="51"/>
        <v>0</v>
      </c>
      <c r="DU315">
        <f t="shared" si="52"/>
        <v>0</v>
      </c>
      <c r="DV315">
        <f t="shared" si="53"/>
        <v>0</v>
      </c>
      <c r="DW315">
        <f t="shared" si="54"/>
        <v>0</v>
      </c>
    </row>
    <row r="316" spans="1:127" x14ac:dyDescent="0.25">
      <c r="A316">
        <v>20144012645</v>
      </c>
      <c r="B316">
        <v>3613</v>
      </c>
      <c r="C316" t="s">
        <v>450</v>
      </c>
      <c r="D316">
        <v>0.86</v>
      </c>
      <c r="E316">
        <v>20140314</v>
      </c>
      <c r="F316" t="s">
        <v>451</v>
      </c>
      <c r="G316" t="s">
        <v>1311</v>
      </c>
      <c r="H316">
        <v>0.05</v>
      </c>
      <c r="I316" t="s">
        <v>125</v>
      </c>
      <c r="J316">
        <v>17</v>
      </c>
      <c r="K316" t="s">
        <v>41</v>
      </c>
      <c r="L316" t="s">
        <v>42</v>
      </c>
      <c r="M316" t="s">
        <v>11</v>
      </c>
      <c r="N316" t="s">
        <v>43</v>
      </c>
      <c r="O316" t="s">
        <v>71</v>
      </c>
      <c r="P316" t="s">
        <v>45</v>
      </c>
      <c r="Q316" t="s">
        <v>72</v>
      </c>
      <c r="R316" t="s">
        <v>276</v>
      </c>
      <c r="S316" t="s">
        <v>98</v>
      </c>
      <c r="T316" t="s">
        <v>1312</v>
      </c>
      <c r="U316" t="s">
        <v>59</v>
      </c>
      <c r="V316" t="s">
        <v>77</v>
      </c>
      <c r="W316" t="s">
        <v>76</v>
      </c>
      <c r="X316">
        <v>32</v>
      </c>
      <c r="Y316" t="s">
        <v>60</v>
      </c>
      <c r="Z316" t="s">
        <v>132</v>
      </c>
      <c r="AA316" t="s">
        <v>54</v>
      </c>
      <c r="AB316" t="s">
        <v>11</v>
      </c>
      <c r="AC316" t="s">
        <v>86</v>
      </c>
      <c r="AD316" t="s">
        <v>56</v>
      </c>
      <c r="AE316" t="s">
        <v>163</v>
      </c>
      <c r="AF316" t="s">
        <v>48</v>
      </c>
      <c r="AG316" t="s">
        <v>49</v>
      </c>
      <c r="AH316">
        <v>17</v>
      </c>
      <c r="AI316" t="s">
        <v>52</v>
      </c>
      <c r="AJ316" t="s">
        <v>77</v>
      </c>
      <c r="AK316" t="s">
        <v>76</v>
      </c>
      <c r="AL316" t="s">
        <v>54</v>
      </c>
      <c r="AM316" t="s">
        <v>11</v>
      </c>
      <c r="AN316" t="s">
        <v>61</v>
      </c>
      <c r="AO316" t="s">
        <v>62</v>
      </c>
      <c r="AP316" t="s">
        <v>1313</v>
      </c>
      <c r="AQ316" t="s">
        <v>63</v>
      </c>
      <c r="AR316">
        <v>0</v>
      </c>
      <c r="AS316">
        <v>0</v>
      </c>
      <c r="AT316">
        <v>0</v>
      </c>
      <c r="AU316">
        <v>1</v>
      </c>
      <c r="AV316" t="s">
        <v>126</v>
      </c>
      <c r="AW316">
        <v>12</v>
      </c>
      <c r="AX316" t="s">
        <v>64</v>
      </c>
      <c r="AY316">
        <v>1</v>
      </c>
      <c r="AZ316" t="s">
        <v>1</v>
      </c>
      <c r="BA316">
        <v>41.495331999999898</v>
      </c>
      <c r="BB316">
        <v>-81.699132000000006</v>
      </c>
      <c r="BC316">
        <v>2014</v>
      </c>
      <c r="BD316">
        <v>3</v>
      </c>
      <c r="BE316">
        <v>8782</v>
      </c>
      <c r="BF316">
        <v>162</v>
      </c>
      <c r="BG316">
        <v>390351077011</v>
      </c>
      <c r="BH316">
        <v>2142</v>
      </c>
      <c r="BI316">
        <v>1770609</v>
      </c>
      <c r="BJ316">
        <v>1377</v>
      </c>
      <c r="BK316">
        <v>688</v>
      </c>
      <c r="BL316">
        <v>689</v>
      </c>
      <c r="BM316">
        <v>31.1999999999999</v>
      </c>
      <c r="BN316">
        <v>19</v>
      </c>
      <c r="BO316">
        <v>0</v>
      </c>
      <c r="BP316">
        <v>0</v>
      </c>
      <c r="BQ316">
        <v>0</v>
      </c>
      <c r="BR316">
        <v>35</v>
      </c>
      <c r="BS316">
        <v>50</v>
      </c>
      <c r="BT316">
        <v>14</v>
      </c>
      <c r="BU316">
        <v>173</v>
      </c>
      <c r="BV316">
        <v>326</v>
      </c>
      <c r="BW316">
        <v>228</v>
      </c>
      <c r="BX316">
        <v>82</v>
      </c>
      <c r="BY316">
        <v>93</v>
      </c>
      <c r="BZ316">
        <v>60</v>
      </c>
      <c r="CA316">
        <v>93</v>
      </c>
      <c r="CB316">
        <v>168</v>
      </c>
      <c r="CC316">
        <v>7</v>
      </c>
      <c r="CD316">
        <v>19</v>
      </c>
      <c r="CE316">
        <v>10</v>
      </c>
      <c r="CF316">
        <v>0</v>
      </c>
      <c r="CG316">
        <v>0</v>
      </c>
      <c r="CH316">
        <v>0</v>
      </c>
      <c r="CI316">
        <v>0</v>
      </c>
      <c r="CJ316">
        <v>0</v>
      </c>
      <c r="CK316">
        <v>19</v>
      </c>
      <c r="CL316">
        <v>10</v>
      </c>
      <c r="CM316">
        <v>358</v>
      </c>
      <c r="CN316">
        <v>871</v>
      </c>
      <c r="CO316">
        <v>30</v>
      </c>
      <c r="CP316">
        <v>62</v>
      </c>
      <c r="CQ316">
        <v>0</v>
      </c>
      <c r="CR316">
        <v>19</v>
      </c>
      <c r="CS316">
        <v>37</v>
      </c>
      <c r="CT316">
        <v>22</v>
      </c>
      <c r="CU316">
        <v>1086</v>
      </c>
      <c r="CV316">
        <v>130</v>
      </c>
      <c r="CW316">
        <v>154</v>
      </c>
      <c r="CX316">
        <v>40</v>
      </c>
      <c r="CY316">
        <v>40</v>
      </c>
      <c r="CZ316">
        <v>101</v>
      </c>
      <c r="DA316">
        <v>0</v>
      </c>
      <c r="DB316">
        <v>310</v>
      </c>
      <c r="DC316">
        <v>152</v>
      </c>
      <c r="DD316">
        <v>140</v>
      </c>
      <c r="DE316">
        <v>19</v>
      </c>
      <c r="DF316">
        <v>36786</v>
      </c>
      <c r="DG316">
        <v>1.54</v>
      </c>
      <c r="DH316">
        <v>353</v>
      </c>
      <c r="DI316">
        <v>990</v>
      </c>
      <c r="DJ316">
        <v>896</v>
      </c>
      <c r="DK316">
        <v>94</v>
      </c>
      <c r="DL316">
        <v>55</v>
      </c>
      <c r="DM316">
        <f t="shared" si="44"/>
        <v>0</v>
      </c>
      <c r="DN316">
        <f t="shared" si="45"/>
        <v>0</v>
      </c>
      <c r="DO316">
        <f t="shared" si="46"/>
        <v>0</v>
      </c>
      <c r="DP316">
        <f t="shared" si="47"/>
        <v>1</v>
      </c>
      <c r="DQ316">
        <f t="shared" si="48"/>
        <v>0</v>
      </c>
      <c r="DR316">
        <f t="shared" si="49"/>
        <v>0</v>
      </c>
      <c r="DS316">
        <f t="shared" si="50"/>
        <v>0</v>
      </c>
      <c r="DT316">
        <f t="shared" si="51"/>
        <v>0</v>
      </c>
      <c r="DU316">
        <f t="shared" si="52"/>
        <v>0</v>
      </c>
      <c r="DV316">
        <f t="shared" si="53"/>
        <v>0</v>
      </c>
      <c r="DW316">
        <f t="shared" si="54"/>
        <v>0</v>
      </c>
    </row>
    <row r="317" spans="1:127" x14ac:dyDescent="0.25">
      <c r="A317">
        <v>20144014497</v>
      </c>
      <c r="B317">
        <v>4393</v>
      </c>
      <c r="C317" t="s">
        <v>113</v>
      </c>
      <c r="D317">
        <v>0.47</v>
      </c>
      <c r="E317">
        <v>20140404</v>
      </c>
      <c r="F317" t="s">
        <v>114</v>
      </c>
      <c r="G317" t="s">
        <v>1314</v>
      </c>
      <c r="H317">
        <v>0.02</v>
      </c>
      <c r="I317" t="s">
        <v>125</v>
      </c>
      <c r="J317">
        <v>20</v>
      </c>
      <c r="K317" t="s">
        <v>68</v>
      </c>
      <c r="L317" t="s">
        <v>42</v>
      </c>
      <c r="M317" t="s">
        <v>11</v>
      </c>
      <c r="N317" t="s">
        <v>43</v>
      </c>
      <c r="O317" t="s">
        <v>121</v>
      </c>
      <c r="P317" t="s">
        <v>104</v>
      </c>
      <c r="Q317" t="s">
        <v>72</v>
      </c>
      <c r="R317" t="s">
        <v>119</v>
      </c>
      <c r="S317" t="s">
        <v>98</v>
      </c>
      <c r="T317" t="s">
        <v>1315</v>
      </c>
      <c r="U317" t="s">
        <v>59</v>
      </c>
      <c r="V317" t="s">
        <v>77</v>
      </c>
      <c r="W317" t="s">
        <v>188</v>
      </c>
      <c r="X317">
        <v>32</v>
      </c>
      <c r="Y317" t="s">
        <v>52</v>
      </c>
      <c r="Z317" t="s">
        <v>74</v>
      </c>
      <c r="AA317" t="s">
        <v>54</v>
      </c>
      <c r="AB317" t="s">
        <v>11</v>
      </c>
      <c r="AC317" t="s">
        <v>75</v>
      </c>
      <c r="AD317" t="s">
        <v>97</v>
      </c>
      <c r="AE317" t="s">
        <v>54</v>
      </c>
      <c r="AF317" t="s">
        <v>48</v>
      </c>
      <c r="AG317" t="s">
        <v>49</v>
      </c>
      <c r="AH317">
        <v>32</v>
      </c>
      <c r="AI317" t="s">
        <v>60</v>
      </c>
      <c r="AJ317" t="s">
        <v>51</v>
      </c>
      <c r="AK317" t="s">
        <v>50</v>
      </c>
      <c r="AL317" t="s">
        <v>54</v>
      </c>
      <c r="AM317" t="s">
        <v>11</v>
      </c>
      <c r="AN317" t="s">
        <v>61</v>
      </c>
      <c r="AO317" t="s">
        <v>62</v>
      </c>
      <c r="AP317" t="s">
        <v>1316</v>
      </c>
      <c r="AQ317" t="s">
        <v>130</v>
      </c>
      <c r="AR317">
        <v>0</v>
      </c>
      <c r="AS317">
        <v>0</v>
      </c>
      <c r="AT317">
        <v>1</v>
      </c>
      <c r="AU317">
        <v>0</v>
      </c>
      <c r="AV317" t="s">
        <v>228</v>
      </c>
      <c r="AW317">
        <v>12</v>
      </c>
      <c r="AX317" t="s">
        <v>64</v>
      </c>
      <c r="AY317">
        <v>1</v>
      </c>
      <c r="AZ317" t="s">
        <v>1</v>
      </c>
      <c r="BA317">
        <v>41.495184000000002</v>
      </c>
      <c r="BB317">
        <v>-81.687233000000006</v>
      </c>
      <c r="BC317">
        <v>2014</v>
      </c>
      <c r="BD317">
        <v>4</v>
      </c>
      <c r="BE317">
        <v>8862</v>
      </c>
      <c r="BF317">
        <v>162</v>
      </c>
      <c r="BG317">
        <v>390351077011</v>
      </c>
      <c r="BH317">
        <v>2142</v>
      </c>
      <c r="BI317">
        <v>1770609</v>
      </c>
      <c r="BJ317">
        <v>1377</v>
      </c>
      <c r="BK317">
        <v>688</v>
      </c>
      <c r="BL317">
        <v>689</v>
      </c>
      <c r="BM317">
        <v>31.1999999999999</v>
      </c>
      <c r="BN317">
        <v>19</v>
      </c>
      <c r="BO317">
        <v>0</v>
      </c>
      <c r="BP317">
        <v>0</v>
      </c>
      <c r="BQ317">
        <v>0</v>
      </c>
      <c r="BR317">
        <v>35</v>
      </c>
      <c r="BS317">
        <v>50</v>
      </c>
      <c r="BT317">
        <v>14</v>
      </c>
      <c r="BU317">
        <v>173</v>
      </c>
      <c r="BV317">
        <v>326</v>
      </c>
      <c r="BW317">
        <v>228</v>
      </c>
      <c r="BX317">
        <v>82</v>
      </c>
      <c r="BY317">
        <v>93</v>
      </c>
      <c r="BZ317">
        <v>60</v>
      </c>
      <c r="CA317">
        <v>93</v>
      </c>
      <c r="CB317">
        <v>168</v>
      </c>
      <c r="CC317">
        <v>7</v>
      </c>
      <c r="CD317">
        <v>19</v>
      </c>
      <c r="CE317">
        <v>10</v>
      </c>
      <c r="CF317">
        <v>0</v>
      </c>
      <c r="CG317">
        <v>0</v>
      </c>
      <c r="CH317">
        <v>0</v>
      </c>
      <c r="CI317">
        <v>0</v>
      </c>
      <c r="CJ317">
        <v>0</v>
      </c>
      <c r="CK317">
        <v>19</v>
      </c>
      <c r="CL317">
        <v>10</v>
      </c>
      <c r="CM317">
        <v>358</v>
      </c>
      <c r="CN317">
        <v>871</v>
      </c>
      <c r="CO317">
        <v>30</v>
      </c>
      <c r="CP317">
        <v>62</v>
      </c>
      <c r="CQ317">
        <v>0</v>
      </c>
      <c r="CR317">
        <v>19</v>
      </c>
      <c r="CS317">
        <v>37</v>
      </c>
      <c r="CT317">
        <v>22</v>
      </c>
      <c r="CU317">
        <v>1086</v>
      </c>
      <c r="CV317">
        <v>130</v>
      </c>
      <c r="CW317">
        <v>154</v>
      </c>
      <c r="CX317">
        <v>40</v>
      </c>
      <c r="CY317">
        <v>40</v>
      </c>
      <c r="CZ317">
        <v>101</v>
      </c>
      <c r="DA317">
        <v>0</v>
      </c>
      <c r="DB317">
        <v>310</v>
      </c>
      <c r="DC317">
        <v>152</v>
      </c>
      <c r="DD317">
        <v>140</v>
      </c>
      <c r="DE317">
        <v>19</v>
      </c>
      <c r="DF317">
        <v>36786</v>
      </c>
      <c r="DG317">
        <v>1.54</v>
      </c>
      <c r="DH317">
        <v>353</v>
      </c>
      <c r="DI317">
        <v>990</v>
      </c>
      <c r="DJ317">
        <v>896</v>
      </c>
      <c r="DK317">
        <v>94</v>
      </c>
      <c r="DL317">
        <v>55</v>
      </c>
      <c r="DM317">
        <f t="shared" si="44"/>
        <v>0</v>
      </c>
      <c r="DN317">
        <f t="shared" si="45"/>
        <v>0</v>
      </c>
      <c r="DO317">
        <f t="shared" si="46"/>
        <v>0</v>
      </c>
      <c r="DP317">
        <f t="shared" si="47"/>
        <v>1</v>
      </c>
      <c r="DQ317">
        <f t="shared" si="48"/>
        <v>0</v>
      </c>
      <c r="DR317">
        <f t="shared" si="49"/>
        <v>0</v>
      </c>
      <c r="DS317">
        <f t="shared" si="50"/>
        <v>0</v>
      </c>
      <c r="DT317">
        <f t="shared" si="51"/>
        <v>0</v>
      </c>
      <c r="DU317">
        <f t="shared" si="52"/>
        <v>0</v>
      </c>
      <c r="DV317">
        <f t="shared" si="53"/>
        <v>0</v>
      </c>
      <c r="DW317">
        <f t="shared" si="54"/>
        <v>0</v>
      </c>
    </row>
    <row r="318" spans="1:127" x14ac:dyDescent="0.25">
      <c r="A318">
        <v>20144014560</v>
      </c>
      <c r="B318">
        <v>4579</v>
      </c>
      <c r="C318" t="s">
        <v>241</v>
      </c>
      <c r="D318">
        <v>3.12</v>
      </c>
      <c r="E318">
        <v>20140404</v>
      </c>
      <c r="F318" t="s">
        <v>202</v>
      </c>
      <c r="G318" t="s">
        <v>674</v>
      </c>
      <c r="H318">
        <v>0</v>
      </c>
      <c r="I318" t="s">
        <v>125</v>
      </c>
      <c r="J318">
        <v>20</v>
      </c>
      <c r="K318" t="s">
        <v>68</v>
      </c>
      <c r="L318" t="s">
        <v>42</v>
      </c>
      <c r="M318" t="s">
        <v>11</v>
      </c>
      <c r="N318" t="s">
        <v>43</v>
      </c>
      <c r="O318" t="s">
        <v>121</v>
      </c>
      <c r="P318" t="s">
        <v>104</v>
      </c>
      <c r="Q318" t="s">
        <v>46</v>
      </c>
      <c r="R318" t="s">
        <v>95</v>
      </c>
      <c r="S318" t="s">
        <v>88</v>
      </c>
      <c r="T318" t="s">
        <v>1317</v>
      </c>
      <c r="U318" t="s">
        <v>129</v>
      </c>
      <c r="V318" t="s">
        <v>76</v>
      </c>
      <c r="W318" t="s">
        <v>47</v>
      </c>
      <c r="X318">
        <v>21</v>
      </c>
      <c r="Y318" t="s">
        <v>60</v>
      </c>
      <c r="Z318" t="s">
        <v>201</v>
      </c>
      <c r="AA318" t="s">
        <v>54</v>
      </c>
      <c r="AB318" t="s">
        <v>11</v>
      </c>
      <c r="AC318" t="s">
        <v>86</v>
      </c>
      <c r="AD318" t="s">
        <v>56</v>
      </c>
      <c r="AE318" t="s">
        <v>57</v>
      </c>
      <c r="AF318" t="s">
        <v>122</v>
      </c>
      <c r="AG318" t="s">
        <v>59</v>
      </c>
      <c r="AH318">
        <v>21</v>
      </c>
      <c r="AI318" t="s">
        <v>52</v>
      </c>
      <c r="AJ318" t="s">
        <v>50</v>
      </c>
      <c r="AK318" t="s">
        <v>51</v>
      </c>
      <c r="AL318" t="s">
        <v>54</v>
      </c>
      <c r="AM318" t="s">
        <v>11</v>
      </c>
      <c r="AN318" t="s">
        <v>61</v>
      </c>
      <c r="AO318" t="s">
        <v>62</v>
      </c>
      <c r="AP318" t="s">
        <v>1318</v>
      </c>
      <c r="AQ318" t="s">
        <v>63</v>
      </c>
      <c r="AR318">
        <v>0</v>
      </c>
      <c r="AS318">
        <v>0</v>
      </c>
      <c r="AT318">
        <v>1</v>
      </c>
      <c r="AU318">
        <v>0</v>
      </c>
      <c r="AV318" t="s">
        <v>11</v>
      </c>
      <c r="AW318">
        <v>12</v>
      </c>
      <c r="AX318" t="s">
        <v>64</v>
      </c>
      <c r="AY318">
        <v>1</v>
      </c>
      <c r="AZ318" t="s">
        <v>90</v>
      </c>
      <c r="BA318">
        <v>41.462541000000002</v>
      </c>
      <c r="BB318">
        <v>-81.710282000000007</v>
      </c>
      <c r="BC318">
        <v>2014</v>
      </c>
      <c r="BD318">
        <v>4</v>
      </c>
      <c r="BE318">
        <v>8867</v>
      </c>
      <c r="BF318">
        <v>93</v>
      </c>
      <c r="BG318">
        <v>390351029002</v>
      </c>
      <c r="BH318">
        <v>1748</v>
      </c>
      <c r="BI318">
        <v>241576</v>
      </c>
      <c r="BJ318">
        <v>1303</v>
      </c>
      <c r="BK318">
        <v>640</v>
      </c>
      <c r="BL318">
        <v>663</v>
      </c>
      <c r="BM318">
        <v>29.8</v>
      </c>
      <c r="BN318">
        <v>70</v>
      </c>
      <c r="BO318">
        <v>90</v>
      </c>
      <c r="BP318">
        <v>84</v>
      </c>
      <c r="BQ318">
        <v>127</v>
      </c>
      <c r="BR318">
        <v>21</v>
      </c>
      <c r="BS318">
        <v>38</v>
      </c>
      <c r="BT318">
        <v>5</v>
      </c>
      <c r="BU318">
        <v>76</v>
      </c>
      <c r="BV318">
        <v>147</v>
      </c>
      <c r="BW318">
        <v>69</v>
      </c>
      <c r="BX318">
        <v>75</v>
      </c>
      <c r="BY318">
        <v>34</v>
      </c>
      <c r="BZ318">
        <v>137</v>
      </c>
      <c r="CA318">
        <v>111</v>
      </c>
      <c r="CB318">
        <v>51</v>
      </c>
      <c r="CC318">
        <v>0</v>
      </c>
      <c r="CD318">
        <v>39</v>
      </c>
      <c r="CE318">
        <v>5</v>
      </c>
      <c r="CF318">
        <v>28</v>
      </c>
      <c r="CG318">
        <v>54</v>
      </c>
      <c r="CH318">
        <v>5</v>
      </c>
      <c r="CI318">
        <v>29</v>
      </c>
      <c r="CJ318">
        <v>8</v>
      </c>
      <c r="CK318">
        <v>371</v>
      </c>
      <c r="CL318">
        <v>129</v>
      </c>
      <c r="CM318">
        <v>188</v>
      </c>
      <c r="CN318">
        <v>1011</v>
      </c>
      <c r="CO318">
        <v>0</v>
      </c>
      <c r="CP318">
        <v>0</v>
      </c>
      <c r="CQ318">
        <v>0</v>
      </c>
      <c r="CR318">
        <v>17</v>
      </c>
      <c r="CS318">
        <v>87</v>
      </c>
      <c r="CT318">
        <v>779</v>
      </c>
      <c r="CU318">
        <v>792</v>
      </c>
      <c r="CV318">
        <v>296</v>
      </c>
      <c r="CW318">
        <v>136</v>
      </c>
      <c r="CX318">
        <v>101</v>
      </c>
      <c r="CY318">
        <v>67</v>
      </c>
      <c r="CZ318">
        <v>150</v>
      </c>
      <c r="DA318">
        <v>13</v>
      </c>
      <c r="DB318">
        <v>28</v>
      </c>
      <c r="DC318">
        <v>1</v>
      </c>
      <c r="DD318">
        <v>0</v>
      </c>
      <c r="DE318">
        <v>0</v>
      </c>
      <c r="DF318">
        <v>25500</v>
      </c>
      <c r="DG318">
        <v>2.92</v>
      </c>
      <c r="DH318">
        <v>104</v>
      </c>
      <c r="DI318">
        <v>495</v>
      </c>
      <c r="DJ318">
        <v>446</v>
      </c>
      <c r="DK318">
        <v>49</v>
      </c>
      <c r="DL318">
        <v>210</v>
      </c>
      <c r="DM318">
        <f t="shared" si="44"/>
        <v>0</v>
      </c>
      <c r="DN318">
        <f t="shared" si="45"/>
        <v>0</v>
      </c>
      <c r="DO318">
        <f t="shared" si="46"/>
        <v>0</v>
      </c>
      <c r="DP318">
        <f t="shared" si="47"/>
        <v>1</v>
      </c>
      <c r="DQ318">
        <f t="shared" si="48"/>
        <v>0</v>
      </c>
      <c r="DR318">
        <f t="shared" si="49"/>
        <v>0</v>
      </c>
      <c r="DS318">
        <f t="shared" si="50"/>
        <v>0</v>
      </c>
      <c r="DT318">
        <f t="shared" si="51"/>
        <v>0</v>
      </c>
      <c r="DU318">
        <f t="shared" si="52"/>
        <v>0</v>
      </c>
      <c r="DV318">
        <f t="shared" si="53"/>
        <v>0</v>
      </c>
      <c r="DW318">
        <f t="shared" si="54"/>
        <v>0</v>
      </c>
    </row>
    <row r="319" spans="1:127" x14ac:dyDescent="0.25">
      <c r="A319">
        <v>20144044803</v>
      </c>
      <c r="B319">
        <v>14821</v>
      </c>
      <c r="C319" t="s">
        <v>450</v>
      </c>
      <c r="D319">
        <v>0.55000000000000004</v>
      </c>
      <c r="E319">
        <v>20141213</v>
      </c>
      <c r="F319" t="s">
        <v>451</v>
      </c>
      <c r="G319" t="s">
        <v>1319</v>
      </c>
      <c r="H319">
        <v>0</v>
      </c>
      <c r="I319" t="s">
        <v>102</v>
      </c>
      <c r="J319">
        <v>21</v>
      </c>
      <c r="K319" t="s">
        <v>68</v>
      </c>
      <c r="L319" t="s">
        <v>42</v>
      </c>
      <c r="M319" t="s">
        <v>11</v>
      </c>
      <c r="N319" t="s">
        <v>43</v>
      </c>
      <c r="O319" t="s">
        <v>71</v>
      </c>
      <c r="P319" t="s">
        <v>104</v>
      </c>
      <c r="Q319" t="s">
        <v>46</v>
      </c>
      <c r="R319" t="s">
        <v>47</v>
      </c>
      <c r="S319" t="s">
        <v>47</v>
      </c>
      <c r="T319" t="s">
        <v>1320</v>
      </c>
      <c r="U319" t="s">
        <v>110</v>
      </c>
      <c r="V319" t="s">
        <v>47</v>
      </c>
      <c r="W319" t="s">
        <v>47</v>
      </c>
      <c r="X319" t="s">
        <v>11</v>
      </c>
      <c r="Y319" t="s">
        <v>11</v>
      </c>
      <c r="Z319" t="s">
        <v>74</v>
      </c>
      <c r="AA319">
        <v>0</v>
      </c>
      <c r="AB319" t="s">
        <v>11</v>
      </c>
      <c r="AC319" t="s">
        <v>75</v>
      </c>
      <c r="AD319" t="s">
        <v>56</v>
      </c>
      <c r="AE319" t="s">
        <v>191</v>
      </c>
      <c r="AF319" t="s">
        <v>98</v>
      </c>
      <c r="AG319" t="s">
        <v>59</v>
      </c>
      <c r="AH319">
        <v>37</v>
      </c>
      <c r="AI319" t="s">
        <v>60</v>
      </c>
      <c r="AJ319" t="s">
        <v>76</v>
      </c>
      <c r="AK319" t="s">
        <v>77</v>
      </c>
      <c r="AL319" t="s">
        <v>54</v>
      </c>
      <c r="AM319" t="s">
        <v>11</v>
      </c>
      <c r="AN319" t="s">
        <v>61</v>
      </c>
      <c r="AO319" t="s">
        <v>62</v>
      </c>
      <c r="AP319" t="s">
        <v>1321</v>
      </c>
      <c r="AQ319" t="s">
        <v>63</v>
      </c>
      <c r="AR319">
        <v>0</v>
      </c>
      <c r="AS319">
        <v>0</v>
      </c>
      <c r="AT319">
        <v>1</v>
      </c>
      <c r="AU319">
        <v>0</v>
      </c>
      <c r="AV319" t="s">
        <v>11</v>
      </c>
      <c r="AW319">
        <v>12</v>
      </c>
      <c r="AX319" t="s">
        <v>64</v>
      </c>
      <c r="AY319">
        <v>1</v>
      </c>
      <c r="AZ319" t="s">
        <v>90</v>
      </c>
      <c r="BA319">
        <v>41.494439</v>
      </c>
      <c r="BB319">
        <v>-81.703923000000003</v>
      </c>
      <c r="BC319">
        <v>2014</v>
      </c>
      <c r="BD319">
        <v>12</v>
      </c>
      <c r="BE319">
        <v>8899</v>
      </c>
      <c r="BF319">
        <v>95</v>
      </c>
      <c r="BG319">
        <v>390351033001</v>
      </c>
      <c r="BH319">
        <v>304</v>
      </c>
      <c r="BI319">
        <v>499678</v>
      </c>
      <c r="BJ319">
        <v>2058</v>
      </c>
      <c r="BK319">
        <v>856</v>
      </c>
      <c r="BL319">
        <v>1202</v>
      </c>
      <c r="BM319">
        <v>28</v>
      </c>
      <c r="BN319">
        <v>196</v>
      </c>
      <c r="BO319">
        <v>119</v>
      </c>
      <c r="BP319">
        <v>85</v>
      </c>
      <c r="BQ319">
        <v>0</v>
      </c>
      <c r="BR319">
        <v>15</v>
      </c>
      <c r="BS319">
        <v>33</v>
      </c>
      <c r="BT319">
        <v>111</v>
      </c>
      <c r="BU319">
        <v>145</v>
      </c>
      <c r="BV319">
        <v>475</v>
      </c>
      <c r="BW319">
        <v>223</v>
      </c>
      <c r="BX319">
        <v>95</v>
      </c>
      <c r="BY319">
        <v>162</v>
      </c>
      <c r="BZ319">
        <v>95</v>
      </c>
      <c r="CA319">
        <v>127</v>
      </c>
      <c r="CB319">
        <v>80</v>
      </c>
      <c r="CC319">
        <v>7</v>
      </c>
      <c r="CD319">
        <v>44</v>
      </c>
      <c r="CE319">
        <v>4</v>
      </c>
      <c r="CF319">
        <v>4</v>
      </c>
      <c r="CG319">
        <v>22</v>
      </c>
      <c r="CH319">
        <v>7</v>
      </c>
      <c r="CI319">
        <v>9</v>
      </c>
      <c r="CJ319">
        <v>0</v>
      </c>
      <c r="CK319">
        <v>400</v>
      </c>
      <c r="CL319">
        <v>46</v>
      </c>
      <c r="CM319">
        <v>1372</v>
      </c>
      <c r="CN319">
        <v>602</v>
      </c>
      <c r="CO319">
        <v>0</v>
      </c>
      <c r="CP319">
        <v>23</v>
      </c>
      <c r="CQ319">
        <v>0</v>
      </c>
      <c r="CR319">
        <v>61</v>
      </c>
      <c r="CS319">
        <v>0</v>
      </c>
      <c r="CT319">
        <v>120</v>
      </c>
      <c r="CU319">
        <v>1354</v>
      </c>
      <c r="CV319">
        <v>299</v>
      </c>
      <c r="CW319">
        <v>220</v>
      </c>
      <c r="CX319">
        <v>16</v>
      </c>
      <c r="CY319">
        <v>81</v>
      </c>
      <c r="CZ319">
        <v>143</v>
      </c>
      <c r="DA319">
        <v>75</v>
      </c>
      <c r="DB319">
        <v>295</v>
      </c>
      <c r="DC319">
        <v>68</v>
      </c>
      <c r="DD319">
        <v>96</v>
      </c>
      <c r="DE319">
        <v>61</v>
      </c>
      <c r="DF319">
        <v>12217</v>
      </c>
      <c r="DG319">
        <v>1.73</v>
      </c>
      <c r="DH319">
        <v>556</v>
      </c>
      <c r="DI319">
        <v>1290</v>
      </c>
      <c r="DJ319">
        <v>1191</v>
      </c>
      <c r="DK319">
        <v>99</v>
      </c>
      <c r="DL319">
        <v>102</v>
      </c>
      <c r="DM319">
        <f t="shared" si="44"/>
        <v>0</v>
      </c>
      <c r="DN319">
        <f t="shared" si="45"/>
        <v>0</v>
      </c>
      <c r="DO319">
        <f t="shared" si="46"/>
        <v>0</v>
      </c>
      <c r="DP319">
        <f t="shared" si="47"/>
        <v>1</v>
      </c>
      <c r="DQ319">
        <f t="shared" si="48"/>
        <v>0</v>
      </c>
      <c r="DR319">
        <f t="shared" si="49"/>
        <v>0</v>
      </c>
      <c r="DS319">
        <f t="shared" si="50"/>
        <v>0</v>
      </c>
      <c r="DT319">
        <f t="shared" si="51"/>
        <v>0</v>
      </c>
      <c r="DU319">
        <f t="shared" si="52"/>
        <v>0</v>
      </c>
      <c r="DV319">
        <f t="shared" si="53"/>
        <v>0</v>
      </c>
      <c r="DW319">
        <f t="shared" si="54"/>
        <v>0</v>
      </c>
    </row>
    <row r="320" spans="1:127" x14ac:dyDescent="0.25">
      <c r="A320">
        <v>20144027885</v>
      </c>
      <c r="B320">
        <v>8822</v>
      </c>
      <c r="C320" t="s">
        <v>413</v>
      </c>
      <c r="D320">
        <v>0.36</v>
      </c>
      <c r="E320">
        <v>20140724</v>
      </c>
      <c r="F320" t="s">
        <v>297</v>
      </c>
      <c r="G320" t="s">
        <v>1322</v>
      </c>
      <c r="H320">
        <v>0</v>
      </c>
      <c r="I320" t="s">
        <v>67</v>
      </c>
      <c r="J320">
        <v>16</v>
      </c>
      <c r="K320" t="s">
        <v>41</v>
      </c>
      <c r="L320" t="s">
        <v>42</v>
      </c>
      <c r="M320" t="s">
        <v>11</v>
      </c>
      <c r="N320" t="s">
        <v>43</v>
      </c>
      <c r="O320" t="s">
        <v>71</v>
      </c>
      <c r="P320" t="s">
        <v>45</v>
      </c>
      <c r="Q320" t="s">
        <v>72</v>
      </c>
      <c r="R320" t="s">
        <v>179</v>
      </c>
      <c r="S320" t="s">
        <v>96</v>
      </c>
      <c r="T320" t="s">
        <v>1323</v>
      </c>
      <c r="U320" t="s">
        <v>280</v>
      </c>
      <c r="V320" t="s">
        <v>51</v>
      </c>
      <c r="W320" t="s">
        <v>47</v>
      </c>
      <c r="X320">
        <v>37</v>
      </c>
      <c r="Y320" t="s">
        <v>52</v>
      </c>
      <c r="Z320" t="s">
        <v>74</v>
      </c>
      <c r="AA320" t="s">
        <v>54</v>
      </c>
      <c r="AB320" t="s">
        <v>11</v>
      </c>
      <c r="AC320" t="s">
        <v>86</v>
      </c>
      <c r="AD320" t="s">
        <v>56</v>
      </c>
      <c r="AE320" t="s">
        <v>119</v>
      </c>
      <c r="AF320" t="s">
        <v>98</v>
      </c>
      <c r="AG320" t="s">
        <v>59</v>
      </c>
      <c r="AH320">
        <v>35</v>
      </c>
      <c r="AI320" t="s">
        <v>60</v>
      </c>
      <c r="AJ320" t="s">
        <v>50</v>
      </c>
      <c r="AK320" t="s">
        <v>51</v>
      </c>
      <c r="AL320" t="s">
        <v>54</v>
      </c>
      <c r="AM320" t="s">
        <v>11</v>
      </c>
      <c r="AN320" t="s">
        <v>61</v>
      </c>
      <c r="AO320" t="s">
        <v>62</v>
      </c>
      <c r="AP320" t="s">
        <v>1324</v>
      </c>
      <c r="AQ320" t="s">
        <v>63</v>
      </c>
      <c r="AR320">
        <v>0</v>
      </c>
      <c r="AS320">
        <v>0</v>
      </c>
      <c r="AT320">
        <v>0</v>
      </c>
      <c r="AU320">
        <v>1</v>
      </c>
      <c r="AV320" t="s">
        <v>11</v>
      </c>
      <c r="AW320">
        <v>12</v>
      </c>
      <c r="AX320" t="s">
        <v>64</v>
      </c>
      <c r="AY320">
        <v>1</v>
      </c>
      <c r="AZ320" t="s">
        <v>1</v>
      </c>
      <c r="BA320">
        <v>41.502183000000002</v>
      </c>
      <c r="BB320">
        <v>-81.685177999999894</v>
      </c>
      <c r="BC320">
        <v>2014</v>
      </c>
      <c r="BD320">
        <v>7</v>
      </c>
      <c r="BE320">
        <v>8971</v>
      </c>
      <c r="BF320">
        <v>162</v>
      </c>
      <c r="BG320">
        <v>390351077011</v>
      </c>
      <c r="BH320">
        <v>2142</v>
      </c>
      <c r="BI320">
        <v>1770609</v>
      </c>
      <c r="BJ320">
        <v>1377</v>
      </c>
      <c r="BK320">
        <v>688</v>
      </c>
      <c r="BL320">
        <v>689</v>
      </c>
      <c r="BM320">
        <v>31.1999999999999</v>
      </c>
      <c r="BN320">
        <v>19</v>
      </c>
      <c r="BO320">
        <v>0</v>
      </c>
      <c r="BP320">
        <v>0</v>
      </c>
      <c r="BQ320">
        <v>0</v>
      </c>
      <c r="BR320">
        <v>35</v>
      </c>
      <c r="BS320">
        <v>50</v>
      </c>
      <c r="BT320">
        <v>14</v>
      </c>
      <c r="BU320">
        <v>173</v>
      </c>
      <c r="BV320">
        <v>326</v>
      </c>
      <c r="BW320">
        <v>228</v>
      </c>
      <c r="BX320">
        <v>82</v>
      </c>
      <c r="BY320">
        <v>93</v>
      </c>
      <c r="BZ320">
        <v>60</v>
      </c>
      <c r="CA320">
        <v>93</v>
      </c>
      <c r="CB320">
        <v>168</v>
      </c>
      <c r="CC320">
        <v>7</v>
      </c>
      <c r="CD320">
        <v>19</v>
      </c>
      <c r="CE320">
        <v>10</v>
      </c>
      <c r="CF320">
        <v>0</v>
      </c>
      <c r="CG320">
        <v>0</v>
      </c>
      <c r="CH320">
        <v>0</v>
      </c>
      <c r="CI320">
        <v>0</v>
      </c>
      <c r="CJ320">
        <v>0</v>
      </c>
      <c r="CK320">
        <v>19</v>
      </c>
      <c r="CL320">
        <v>10</v>
      </c>
      <c r="CM320">
        <v>358</v>
      </c>
      <c r="CN320">
        <v>871</v>
      </c>
      <c r="CO320">
        <v>30</v>
      </c>
      <c r="CP320">
        <v>62</v>
      </c>
      <c r="CQ320">
        <v>0</v>
      </c>
      <c r="CR320">
        <v>19</v>
      </c>
      <c r="CS320">
        <v>37</v>
      </c>
      <c r="CT320">
        <v>22</v>
      </c>
      <c r="CU320">
        <v>1086</v>
      </c>
      <c r="CV320">
        <v>130</v>
      </c>
      <c r="CW320">
        <v>154</v>
      </c>
      <c r="CX320">
        <v>40</v>
      </c>
      <c r="CY320">
        <v>40</v>
      </c>
      <c r="CZ320">
        <v>101</v>
      </c>
      <c r="DA320">
        <v>0</v>
      </c>
      <c r="DB320">
        <v>310</v>
      </c>
      <c r="DC320">
        <v>152</v>
      </c>
      <c r="DD320">
        <v>140</v>
      </c>
      <c r="DE320">
        <v>19</v>
      </c>
      <c r="DF320">
        <v>36786</v>
      </c>
      <c r="DG320">
        <v>1.54</v>
      </c>
      <c r="DH320">
        <v>353</v>
      </c>
      <c r="DI320">
        <v>990</v>
      </c>
      <c r="DJ320">
        <v>896</v>
      </c>
      <c r="DK320">
        <v>94</v>
      </c>
      <c r="DL320">
        <v>55</v>
      </c>
      <c r="DM320">
        <f t="shared" si="44"/>
        <v>0</v>
      </c>
      <c r="DN320">
        <f t="shared" si="45"/>
        <v>0</v>
      </c>
      <c r="DO320">
        <f t="shared" si="46"/>
        <v>0</v>
      </c>
      <c r="DP320">
        <f t="shared" si="47"/>
        <v>1</v>
      </c>
      <c r="DQ320">
        <f t="shared" si="48"/>
        <v>0</v>
      </c>
      <c r="DR320">
        <f t="shared" si="49"/>
        <v>0</v>
      </c>
      <c r="DS320">
        <f t="shared" si="50"/>
        <v>0</v>
      </c>
      <c r="DT320">
        <f t="shared" si="51"/>
        <v>0</v>
      </c>
      <c r="DU320">
        <f t="shared" si="52"/>
        <v>0</v>
      </c>
      <c r="DV320">
        <f t="shared" si="53"/>
        <v>0</v>
      </c>
      <c r="DW320">
        <f t="shared" si="54"/>
        <v>0</v>
      </c>
    </row>
    <row r="321" spans="1:127" x14ac:dyDescent="0.25">
      <c r="A321">
        <v>20144027987</v>
      </c>
      <c r="B321">
        <v>8412</v>
      </c>
      <c r="C321" t="s">
        <v>748</v>
      </c>
      <c r="D321">
        <v>0.92</v>
      </c>
      <c r="E321">
        <v>20140622</v>
      </c>
      <c r="F321" t="s">
        <v>749</v>
      </c>
      <c r="G321" t="s">
        <v>972</v>
      </c>
      <c r="H321">
        <v>0</v>
      </c>
      <c r="I321" t="s">
        <v>161</v>
      </c>
      <c r="J321">
        <v>2</v>
      </c>
      <c r="K321" t="s">
        <v>68</v>
      </c>
      <c r="L321" t="s">
        <v>42</v>
      </c>
      <c r="M321" t="s">
        <v>11</v>
      </c>
      <c r="N321" t="s">
        <v>43</v>
      </c>
      <c r="O321" t="s">
        <v>44</v>
      </c>
      <c r="P321" t="s">
        <v>45</v>
      </c>
      <c r="Q321" t="s">
        <v>72</v>
      </c>
      <c r="R321" t="s">
        <v>47</v>
      </c>
      <c r="S321" t="s">
        <v>47</v>
      </c>
      <c r="T321" t="s">
        <v>1325</v>
      </c>
      <c r="U321" t="s">
        <v>110</v>
      </c>
      <c r="V321" t="s">
        <v>77</v>
      </c>
      <c r="W321" t="s">
        <v>76</v>
      </c>
      <c r="X321" t="s">
        <v>11</v>
      </c>
      <c r="Y321" t="s">
        <v>11</v>
      </c>
      <c r="Z321" t="s">
        <v>74</v>
      </c>
      <c r="AA321">
        <v>0</v>
      </c>
      <c r="AB321" t="s">
        <v>11</v>
      </c>
      <c r="AC321" t="s">
        <v>263</v>
      </c>
      <c r="AD321" t="s">
        <v>111</v>
      </c>
      <c r="AE321" t="s">
        <v>83</v>
      </c>
      <c r="AF321" t="s">
        <v>208</v>
      </c>
      <c r="AG321" t="s">
        <v>59</v>
      </c>
      <c r="AH321">
        <v>24</v>
      </c>
      <c r="AI321" t="s">
        <v>52</v>
      </c>
      <c r="AJ321" t="s">
        <v>50</v>
      </c>
      <c r="AK321" t="s">
        <v>51</v>
      </c>
      <c r="AL321" t="s">
        <v>180</v>
      </c>
      <c r="AM321" t="s">
        <v>11</v>
      </c>
      <c r="AN321" t="s">
        <v>61</v>
      </c>
      <c r="AO321" t="s">
        <v>62</v>
      </c>
      <c r="AP321" t="s">
        <v>1326</v>
      </c>
      <c r="AQ321" t="s">
        <v>63</v>
      </c>
      <c r="AR321">
        <v>0</v>
      </c>
      <c r="AS321">
        <v>1</v>
      </c>
      <c r="AT321">
        <v>0</v>
      </c>
      <c r="AU321">
        <v>0</v>
      </c>
      <c r="AV321" t="s">
        <v>126</v>
      </c>
      <c r="AW321">
        <v>12</v>
      </c>
      <c r="AX321" t="s">
        <v>64</v>
      </c>
      <c r="AY321">
        <v>1</v>
      </c>
      <c r="AZ321" t="s">
        <v>1</v>
      </c>
      <c r="BA321">
        <v>41.470475</v>
      </c>
      <c r="BB321">
        <v>-81.751078000000007</v>
      </c>
      <c r="BC321">
        <v>2014</v>
      </c>
      <c r="BD321">
        <v>6</v>
      </c>
      <c r="BE321">
        <v>8975</v>
      </c>
      <c r="BF321">
        <v>1106</v>
      </c>
      <c r="BG321">
        <v>390351016034</v>
      </c>
      <c r="BH321">
        <v>2122</v>
      </c>
      <c r="BI321">
        <v>115626</v>
      </c>
      <c r="BJ321">
        <v>575</v>
      </c>
      <c r="BK321">
        <v>225</v>
      </c>
      <c r="BL321">
        <v>350</v>
      </c>
      <c r="BM321">
        <v>29.6</v>
      </c>
      <c r="BN321">
        <v>29</v>
      </c>
      <c r="BO321">
        <v>32</v>
      </c>
      <c r="BP321">
        <v>47</v>
      </c>
      <c r="BQ321">
        <v>68</v>
      </c>
      <c r="BR321">
        <v>0</v>
      </c>
      <c r="BS321">
        <v>18</v>
      </c>
      <c r="BT321">
        <v>12</v>
      </c>
      <c r="BU321">
        <v>8</v>
      </c>
      <c r="BV321">
        <v>81</v>
      </c>
      <c r="BW321">
        <v>27</v>
      </c>
      <c r="BX321">
        <v>29</v>
      </c>
      <c r="BY321">
        <v>56</v>
      </c>
      <c r="BZ321">
        <v>50</v>
      </c>
      <c r="CA321">
        <v>18</v>
      </c>
      <c r="CB321">
        <v>28</v>
      </c>
      <c r="CC321">
        <v>5</v>
      </c>
      <c r="CD321">
        <v>0</v>
      </c>
      <c r="CE321">
        <v>0</v>
      </c>
      <c r="CF321">
        <v>0</v>
      </c>
      <c r="CG321">
        <v>41</v>
      </c>
      <c r="CH321">
        <v>0</v>
      </c>
      <c r="CI321">
        <v>5</v>
      </c>
      <c r="CJ321">
        <v>21</v>
      </c>
      <c r="CK321">
        <v>176</v>
      </c>
      <c r="CL321">
        <v>67</v>
      </c>
      <c r="CM321">
        <v>279</v>
      </c>
      <c r="CN321">
        <v>266</v>
      </c>
      <c r="CO321">
        <v>0</v>
      </c>
      <c r="CP321">
        <v>0</v>
      </c>
      <c r="CQ321">
        <v>0</v>
      </c>
      <c r="CR321">
        <v>0</v>
      </c>
      <c r="CS321">
        <v>30</v>
      </c>
      <c r="CT321">
        <v>123</v>
      </c>
      <c r="CU321">
        <v>361</v>
      </c>
      <c r="CV321">
        <v>132</v>
      </c>
      <c r="CW321">
        <v>120</v>
      </c>
      <c r="CX321">
        <v>5</v>
      </c>
      <c r="CY321">
        <v>39</v>
      </c>
      <c r="CZ321">
        <v>39</v>
      </c>
      <c r="DA321">
        <v>0</v>
      </c>
      <c r="DB321">
        <v>10</v>
      </c>
      <c r="DC321">
        <v>0</v>
      </c>
      <c r="DD321">
        <v>16</v>
      </c>
      <c r="DE321">
        <v>0</v>
      </c>
      <c r="DF321">
        <v>25568</v>
      </c>
      <c r="DG321">
        <v>2.71</v>
      </c>
      <c r="DH321">
        <v>57</v>
      </c>
      <c r="DI321">
        <v>225</v>
      </c>
      <c r="DJ321">
        <v>212</v>
      </c>
      <c r="DK321">
        <v>13</v>
      </c>
      <c r="DL321">
        <v>116</v>
      </c>
      <c r="DM321">
        <f t="shared" si="44"/>
        <v>0</v>
      </c>
      <c r="DN321">
        <f t="shared" si="45"/>
        <v>0</v>
      </c>
      <c r="DO321">
        <f t="shared" si="46"/>
        <v>0</v>
      </c>
      <c r="DP321">
        <f t="shared" si="47"/>
        <v>1</v>
      </c>
      <c r="DQ321">
        <f t="shared" si="48"/>
        <v>0</v>
      </c>
      <c r="DR321">
        <f t="shared" si="49"/>
        <v>0</v>
      </c>
      <c r="DS321">
        <f t="shared" si="50"/>
        <v>0</v>
      </c>
      <c r="DT321">
        <f t="shared" si="51"/>
        <v>0</v>
      </c>
      <c r="DU321">
        <f t="shared" si="52"/>
        <v>0</v>
      </c>
      <c r="DV321">
        <f t="shared" si="53"/>
        <v>0</v>
      </c>
      <c r="DW321">
        <f t="shared" si="54"/>
        <v>0</v>
      </c>
    </row>
    <row r="322" spans="1:127" x14ac:dyDescent="0.25">
      <c r="A322">
        <v>20144035948</v>
      </c>
      <c r="B322">
        <v>11735</v>
      </c>
      <c r="C322" t="s">
        <v>164</v>
      </c>
      <c r="D322">
        <v>1.1299999999999999</v>
      </c>
      <c r="E322">
        <v>20141003</v>
      </c>
      <c r="F322" t="s">
        <v>152</v>
      </c>
      <c r="G322">
        <v>2055</v>
      </c>
      <c r="H322">
        <v>0</v>
      </c>
      <c r="I322" t="s">
        <v>125</v>
      </c>
      <c r="J322">
        <v>15</v>
      </c>
      <c r="K322" t="s">
        <v>41</v>
      </c>
      <c r="L322" t="s">
        <v>42</v>
      </c>
      <c r="M322" t="s">
        <v>11</v>
      </c>
      <c r="N322" t="s">
        <v>43</v>
      </c>
      <c r="O322" t="s">
        <v>44</v>
      </c>
      <c r="P322" t="s">
        <v>45</v>
      </c>
      <c r="Q322" t="s">
        <v>72</v>
      </c>
      <c r="R322" t="s">
        <v>195</v>
      </c>
      <c r="S322" t="s">
        <v>98</v>
      </c>
      <c r="T322" t="s">
        <v>1327</v>
      </c>
      <c r="U322" t="s">
        <v>59</v>
      </c>
      <c r="V322" t="s">
        <v>76</v>
      </c>
      <c r="W322" t="s">
        <v>77</v>
      </c>
      <c r="X322">
        <v>11</v>
      </c>
      <c r="Y322" t="s">
        <v>60</v>
      </c>
      <c r="Z322" t="s">
        <v>74</v>
      </c>
      <c r="AA322" t="s">
        <v>54</v>
      </c>
      <c r="AB322" t="s">
        <v>11</v>
      </c>
      <c r="AC322" t="s">
        <v>75</v>
      </c>
      <c r="AD322" t="s">
        <v>56</v>
      </c>
      <c r="AE322" t="s">
        <v>54</v>
      </c>
      <c r="AF322" t="s">
        <v>48</v>
      </c>
      <c r="AG322" t="s">
        <v>136</v>
      </c>
      <c r="AH322">
        <v>44</v>
      </c>
      <c r="AI322" t="s">
        <v>52</v>
      </c>
      <c r="AJ322" t="s">
        <v>50</v>
      </c>
      <c r="AK322" t="s">
        <v>51</v>
      </c>
      <c r="AL322" t="s">
        <v>54</v>
      </c>
      <c r="AM322" t="s">
        <v>11</v>
      </c>
      <c r="AN322" t="s">
        <v>61</v>
      </c>
      <c r="AO322" t="s">
        <v>62</v>
      </c>
      <c r="AP322" t="s">
        <v>1328</v>
      </c>
      <c r="AQ322" t="s">
        <v>130</v>
      </c>
      <c r="AR322">
        <v>0</v>
      </c>
      <c r="AS322">
        <v>0</v>
      </c>
      <c r="AT322">
        <v>1</v>
      </c>
      <c r="AU322">
        <v>0</v>
      </c>
      <c r="AV322" t="s">
        <v>11</v>
      </c>
      <c r="AW322">
        <v>12</v>
      </c>
      <c r="AX322" t="s">
        <v>64</v>
      </c>
      <c r="AY322">
        <v>1</v>
      </c>
      <c r="AZ322" t="s">
        <v>1</v>
      </c>
      <c r="BA322">
        <v>41.475487000000001</v>
      </c>
      <c r="BB322">
        <v>-81.730188999999896</v>
      </c>
      <c r="BC322">
        <v>2014</v>
      </c>
      <c r="BD322">
        <v>10</v>
      </c>
      <c r="BE322">
        <v>9089</v>
      </c>
      <c r="BF322">
        <v>53</v>
      </c>
      <c r="BG322">
        <v>390351019012</v>
      </c>
      <c r="BH322">
        <v>303</v>
      </c>
      <c r="BI322">
        <v>331774</v>
      </c>
      <c r="BJ322">
        <v>890</v>
      </c>
      <c r="BK322">
        <v>400</v>
      </c>
      <c r="BL322">
        <v>490</v>
      </c>
      <c r="BM322">
        <v>24.1</v>
      </c>
      <c r="BN322">
        <v>68</v>
      </c>
      <c r="BO322">
        <v>28</v>
      </c>
      <c r="BP322">
        <v>51</v>
      </c>
      <c r="BQ322">
        <v>56</v>
      </c>
      <c r="BR322">
        <v>86</v>
      </c>
      <c r="BS322">
        <v>20</v>
      </c>
      <c r="BT322">
        <v>65</v>
      </c>
      <c r="BU322">
        <v>89</v>
      </c>
      <c r="BV322">
        <v>12</v>
      </c>
      <c r="BW322">
        <v>48</v>
      </c>
      <c r="BX322">
        <v>32</v>
      </c>
      <c r="BY322">
        <v>38</v>
      </c>
      <c r="BZ322">
        <v>144</v>
      </c>
      <c r="CA322">
        <v>50</v>
      </c>
      <c r="CB322">
        <v>22</v>
      </c>
      <c r="CC322">
        <v>26</v>
      </c>
      <c r="CD322">
        <v>0</v>
      </c>
      <c r="CE322">
        <v>0</v>
      </c>
      <c r="CF322">
        <v>8</v>
      </c>
      <c r="CG322">
        <v>12</v>
      </c>
      <c r="CH322">
        <v>11</v>
      </c>
      <c r="CI322">
        <v>24</v>
      </c>
      <c r="CJ322">
        <v>0</v>
      </c>
      <c r="CK322">
        <v>203</v>
      </c>
      <c r="CL322">
        <v>55</v>
      </c>
      <c r="CM322">
        <v>320</v>
      </c>
      <c r="CN322">
        <v>502</v>
      </c>
      <c r="CO322">
        <v>0</v>
      </c>
      <c r="CP322">
        <v>0</v>
      </c>
      <c r="CQ322">
        <v>0</v>
      </c>
      <c r="CR322">
        <v>68</v>
      </c>
      <c r="CS322">
        <v>0</v>
      </c>
      <c r="CT322">
        <v>250</v>
      </c>
      <c r="CU322">
        <v>427</v>
      </c>
      <c r="CV322">
        <v>124</v>
      </c>
      <c r="CW322">
        <v>161</v>
      </c>
      <c r="CX322">
        <v>50</v>
      </c>
      <c r="CY322">
        <v>49</v>
      </c>
      <c r="CZ322">
        <v>35</v>
      </c>
      <c r="DA322">
        <v>8</v>
      </c>
      <c r="DB322">
        <v>0</v>
      </c>
      <c r="DC322">
        <v>0</v>
      </c>
      <c r="DD322">
        <v>0</v>
      </c>
      <c r="DE322">
        <v>0</v>
      </c>
      <c r="DF322">
        <v>15294</v>
      </c>
      <c r="DG322">
        <v>2.82</v>
      </c>
      <c r="DH322">
        <v>117</v>
      </c>
      <c r="DI322">
        <v>390</v>
      </c>
      <c r="DJ322">
        <v>316</v>
      </c>
      <c r="DK322">
        <v>74</v>
      </c>
      <c r="DL322">
        <v>101</v>
      </c>
      <c r="DM322">
        <f t="shared" si="44"/>
        <v>0</v>
      </c>
      <c r="DN322">
        <f t="shared" si="45"/>
        <v>0</v>
      </c>
      <c r="DO322">
        <f t="shared" si="46"/>
        <v>0</v>
      </c>
      <c r="DP322">
        <f t="shared" si="47"/>
        <v>1</v>
      </c>
      <c r="DQ322">
        <f t="shared" si="48"/>
        <v>0</v>
      </c>
      <c r="DR322">
        <f t="shared" si="49"/>
        <v>0</v>
      </c>
      <c r="DS322">
        <f t="shared" si="50"/>
        <v>0</v>
      </c>
      <c r="DT322">
        <f t="shared" si="51"/>
        <v>0</v>
      </c>
      <c r="DU322">
        <f t="shared" si="52"/>
        <v>0</v>
      </c>
      <c r="DV322">
        <f t="shared" si="53"/>
        <v>0</v>
      </c>
      <c r="DW322">
        <f t="shared" si="54"/>
        <v>0</v>
      </c>
    </row>
    <row r="323" spans="1:127" x14ac:dyDescent="0.25">
      <c r="A323">
        <v>20144044525</v>
      </c>
      <c r="B323">
        <v>14664</v>
      </c>
      <c r="C323" t="s">
        <v>794</v>
      </c>
      <c r="D323">
        <v>0.35</v>
      </c>
      <c r="E323">
        <v>20141209</v>
      </c>
      <c r="F323" t="s">
        <v>699</v>
      </c>
      <c r="G323">
        <v>9409</v>
      </c>
      <c r="H323">
        <v>0</v>
      </c>
      <c r="I323" t="s">
        <v>115</v>
      </c>
      <c r="J323">
        <v>19</v>
      </c>
      <c r="K323" t="s">
        <v>68</v>
      </c>
      <c r="L323" t="s">
        <v>42</v>
      </c>
      <c r="M323" t="s">
        <v>11</v>
      </c>
      <c r="N323" t="s">
        <v>43</v>
      </c>
      <c r="O323" t="s">
        <v>44</v>
      </c>
      <c r="P323" t="s">
        <v>45</v>
      </c>
      <c r="Q323" t="s">
        <v>72</v>
      </c>
      <c r="R323" t="s">
        <v>276</v>
      </c>
      <c r="S323" t="s">
        <v>185</v>
      </c>
      <c r="T323" t="s">
        <v>1329</v>
      </c>
      <c r="U323" t="s">
        <v>59</v>
      </c>
      <c r="V323" t="s">
        <v>47</v>
      </c>
      <c r="W323" t="s">
        <v>47</v>
      </c>
      <c r="X323">
        <v>39</v>
      </c>
      <c r="Y323" t="s">
        <v>60</v>
      </c>
      <c r="Z323" t="s">
        <v>74</v>
      </c>
      <c r="AA323" t="s">
        <v>180</v>
      </c>
      <c r="AB323" t="s">
        <v>11</v>
      </c>
      <c r="AC323" t="s">
        <v>75</v>
      </c>
      <c r="AD323" t="s">
        <v>97</v>
      </c>
      <c r="AE323" t="s">
        <v>274</v>
      </c>
      <c r="AF323" t="s">
        <v>48</v>
      </c>
      <c r="AG323" t="s">
        <v>89</v>
      </c>
      <c r="AH323">
        <v>35</v>
      </c>
      <c r="AI323" t="s">
        <v>60</v>
      </c>
      <c r="AJ323" t="s">
        <v>77</v>
      </c>
      <c r="AK323" t="s">
        <v>76</v>
      </c>
      <c r="AL323" t="s">
        <v>54</v>
      </c>
      <c r="AM323" t="s">
        <v>11</v>
      </c>
      <c r="AN323" t="s">
        <v>61</v>
      </c>
      <c r="AO323" t="s">
        <v>62</v>
      </c>
      <c r="AP323" t="s">
        <v>1330</v>
      </c>
      <c r="AQ323" t="s">
        <v>63</v>
      </c>
      <c r="AR323">
        <v>0</v>
      </c>
      <c r="AS323">
        <v>0</v>
      </c>
      <c r="AT323">
        <v>0</v>
      </c>
      <c r="AU323">
        <v>1</v>
      </c>
      <c r="AV323" t="s">
        <v>11</v>
      </c>
      <c r="AW323">
        <v>12</v>
      </c>
      <c r="AX323" t="s">
        <v>64</v>
      </c>
      <c r="AY323">
        <v>1</v>
      </c>
      <c r="AZ323" t="s">
        <v>1</v>
      </c>
      <c r="BA323">
        <v>41.465066</v>
      </c>
      <c r="BB323">
        <v>-81.747804000000002</v>
      </c>
      <c r="BC323">
        <v>2014</v>
      </c>
      <c r="BD323">
        <v>12</v>
      </c>
      <c r="BE323">
        <v>9287</v>
      </c>
      <c r="BF323">
        <v>1102</v>
      </c>
      <c r="BG323">
        <v>390351024021</v>
      </c>
      <c r="BH323">
        <v>1881</v>
      </c>
      <c r="BI323">
        <v>128821</v>
      </c>
      <c r="BJ323">
        <v>920</v>
      </c>
      <c r="BK323">
        <v>430</v>
      </c>
      <c r="BL323">
        <v>490</v>
      </c>
      <c r="BM323">
        <v>24.6</v>
      </c>
      <c r="BN323">
        <v>70</v>
      </c>
      <c r="BO323">
        <v>115</v>
      </c>
      <c r="BP323">
        <v>98</v>
      </c>
      <c r="BQ323">
        <v>97</v>
      </c>
      <c r="BR323">
        <v>8</v>
      </c>
      <c r="BS323">
        <v>0</v>
      </c>
      <c r="BT323">
        <v>44</v>
      </c>
      <c r="BU323">
        <v>40</v>
      </c>
      <c r="BV323">
        <v>67</v>
      </c>
      <c r="BW323">
        <v>83</v>
      </c>
      <c r="BX323">
        <v>47</v>
      </c>
      <c r="BY323">
        <v>76</v>
      </c>
      <c r="BZ323">
        <v>51</v>
      </c>
      <c r="CA323">
        <v>64</v>
      </c>
      <c r="CB323">
        <v>19</v>
      </c>
      <c r="CC323">
        <v>0</v>
      </c>
      <c r="CD323">
        <v>10</v>
      </c>
      <c r="CE323">
        <v>0</v>
      </c>
      <c r="CF323">
        <v>0</v>
      </c>
      <c r="CG323">
        <v>18</v>
      </c>
      <c r="CH323">
        <v>6</v>
      </c>
      <c r="CI323">
        <v>7</v>
      </c>
      <c r="CJ323">
        <v>0</v>
      </c>
      <c r="CK323">
        <v>380</v>
      </c>
      <c r="CL323">
        <v>31</v>
      </c>
      <c r="CM323">
        <v>285</v>
      </c>
      <c r="CN323">
        <v>422</v>
      </c>
      <c r="CO323">
        <v>0</v>
      </c>
      <c r="CP323">
        <v>31</v>
      </c>
      <c r="CQ323">
        <v>0</v>
      </c>
      <c r="CR323">
        <v>122</v>
      </c>
      <c r="CS323">
        <v>60</v>
      </c>
      <c r="CT323">
        <v>262</v>
      </c>
      <c r="CU323">
        <v>448</v>
      </c>
      <c r="CV323">
        <v>129</v>
      </c>
      <c r="CW323">
        <v>129</v>
      </c>
      <c r="CX323">
        <v>85</v>
      </c>
      <c r="CY323">
        <v>18</v>
      </c>
      <c r="CZ323">
        <v>73</v>
      </c>
      <c r="DA323">
        <v>0</v>
      </c>
      <c r="DB323">
        <v>8</v>
      </c>
      <c r="DC323">
        <v>6</v>
      </c>
      <c r="DD323">
        <v>0</v>
      </c>
      <c r="DE323">
        <v>0</v>
      </c>
      <c r="DF323">
        <v>47765</v>
      </c>
      <c r="DG323">
        <v>3.85</v>
      </c>
      <c r="DH323">
        <v>34</v>
      </c>
      <c r="DI323">
        <v>306</v>
      </c>
      <c r="DJ323">
        <v>239</v>
      </c>
      <c r="DK323">
        <v>67</v>
      </c>
      <c r="DL323">
        <v>137</v>
      </c>
      <c r="DM323">
        <f t="shared" si="44"/>
        <v>0</v>
      </c>
      <c r="DN323">
        <f t="shared" si="45"/>
        <v>0</v>
      </c>
      <c r="DO323">
        <f t="shared" si="46"/>
        <v>0</v>
      </c>
      <c r="DP323">
        <f t="shared" si="47"/>
        <v>1</v>
      </c>
      <c r="DQ323">
        <f t="shared" si="48"/>
        <v>0</v>
      </c>
      <c r="DR323">
        <f t="shared" si="49"/>
        <v>0</v>
      </c>
      <c r="DS323">
        <f t="shared" si="50"/>
        <v>0</v>
      </c>
      <c r="DT323">
        <f t="shared" si="51"/>
        <v>0</v>
      </c>
      <c r="DU323">
        <f t="shared" si="52"/>
        <v>0</v>
      </c>
      <c r="DV323">
        <f t="shared" si="53"/>
        <v>0</v>
      </c>
      <c r="DW323">
        <f t="shared" si="54"/>
        <v>0</v>
      </c>
    </row>
    <row r="324" spans="1:127" x14ac:dyDescent="0.25">
      <c r="A324">
        <v>20124009232</v>
      </c>
      <c r="B324">
        <v>13178</v>
      </c>
      <c r="C324" t="s">
        <v>37</v>
      </c>
      <c r="D324">
        <v>1.2</v>
      </c>
      <c r="E324">
        <v>20120130</v>
      </c>
      <c r="F324" t="s">
        <v>38</v>
      </c>
      <c r="G324" t="s">
        <v>117</v>
      </c>
      <c r="H324">
        <v>0</v>
      </c>
      <c r="I324" t="s">
        <v>40</v>
      </c>
      <c r="J324">
        <v>17</v>
      </c>
      <c r="K324" t="s">
        <v>118</v>
      </c>
      <c r="L324" t="s">
        <v>42</v>
      </c>
      <c r="M324" t="s">
        <v>11</v>
      </c>
      <c r="N324" t="s">
        <v>43</v>
      </c>
      <c r="O324" t="s">
        <v>71</v>
      </c>
      <c r="P324" t="s">
        <v>45</v>
      </c>
      <c r="Q324" t="s">
        <v>94</v>
      </c>
      <c r="R324" t="s">
        <v>119</v>
      </c>
      <c r="S324" t="s">
        <v>98</v>
      </c>
      <c r="T324" t="s">
        <v>1331</v>
      </c>
      <c r="U324" t="s">
        <v>59</v>
      </c>
      <c r="V324" t="s">
        <v>76</v>
      </c>
      <c r="W324" t="s">
        <v>77</v>
      </c>
      <c r="X324">
        <v>37</v>
      </c>
      <c r="Y324" t="s">
        <v>52</v>
      </c>
      <c r="Z324" t="s">
        <v>120</v>
      </c>
      <c r="AA324" t="s">
        <v>54</v>
      </c>
      <c r="AB324" t="s">
        <v>11</v>
      </c>
      <c r="AC324" t="s">
        <v>75</v>
      </c>
      <c r="AD324" t="s">
        <v>111</v>
      </c>
      <c r="AE324" t="s">
        <v>54</v>
      </c>
      <c r="AF324" t="s">
        <v>96</v>
      </c>
      <c r="AG324" t="s">
        <v>49</v>
      </c>
      <c r="AH324">
        <v>49</v>
      </c>
      <c r="AI324" t="s">
        <v>52</v>
      </c>
      <c r="AJ324" t="s">
        <v>77</v>
      </c>
      <c r="AK324" t="s">
        <v>50</v>
      </c>
      <c r="AL324" t="s">
        <v>54</v>
      </c>
      <c r="AM324" t="s">
        <v>11</v>
      </c>
      <c r="AN324" t="s">
        <v>61</v>
      </c>
      <c r="AO324" t="s">
        <v>62</v>
      </c>
      <c r="AP324" t="s">
        <v>1332</v>
      </c>
      <c r="AQ324" t="s">
        <v>63</v>
      </c>
      <c r="AR324">
        <v>0</v>
      </c>
      <c r="AS324">
        <v>1</v>
      </c>
      <c r="AT324">
        <v>0</v>
      </c>
      <c r="AU324">
        <v>0</v>
      </c>
      <c r="AV324" t="s">
        <v>11</v>
      </c>
      <c r="AW324">
        <v>12</v>
      </c>
      <c r="AX324" t="s">
        <v>64</v>
      </c>
      <c r="AY324">
        <v>1</v>
      </c>
      <c r="AZ324" t="s">
        <v>1</v>
      </c>
      <c r="BA324">
        <v>41.501693000000003</v>
      </c>
      <c r="BB324">
        <v>-81.688066000000006</v>
      </c>
      <c r="BC324">
        <v>2012</v>
      </c>
      <c r="BD324">
        <v>1</v>
      </c>
      <c r="BE324">
        <v>9289</v>
      </c>
      <c r="BF324">
        <v>162</v>
      </c>
      <c r="BG324">
        <v>390351077011</v>
      </c>
      <c r="BH324">
        <v>2142</v>
      </c>
      <c r="BI324">
        <v>1770609</v>
      </c>
      <c r="BJ324">
        <v>1377</v>
      </c>
      <c r="BK324">
        <v>688</v>
      </c>
      <c r="BL324">
        <v>689</v>
      </c>
      <c r="BM324">
        <v>31.1999999999999</v>
      </c>
      <c r="BN324">
        <v>19</v>
      </c>
      <c r="BO324">
        <v>0</v>
      </c>
      <c r="BP324">
        <v>0</v>
      </c>
      <c r="BQ324">
        <v>0</v>
      </c>
      <c r="BR324">
        <v>35</v>
      </c>
      <c r="BS324">
        <v>50</v>
      </c>
      <c r="BT324">
        <v>14</v>
      </c>
      <c r="BU324">
        <v>173</v>
      </c>
      <c r="BV324">
        <v>326</v>
      </c>
      <c r="BW324">
        <v>228</v>
      </c>
      <c r="BX324">
        <v>82</v>
      </c>
      <c r="BY324">
        <v>93</v>
      </c>
      <c r="BZ324">
        <v>60</v>
      </c>
      <c r="CA324">
        <v>93</v>
      </c>
      <c r="CB324">
        <v>168</v>
      </c>
      <c r="CC324">
        <v>7</v>
      </c>
      <c r="CD324">
        <v>19</v>
      </c>
      <c r="CE324">
        <v>10</v>
      </c>
      <c r="CF324">
        <v>0</v>
      </c>
      <c r="CG324">
        <v>0</v>
      </c>
      <c r="CH324">
        <v>0</v>
      </c>
      <c r="CI324">
        <v>0</v>
      </c>
      <c r="CJ324">
        <v>0</v>
      </c>
      <c r="CK324">
        <v>19</v>
      </c>
      <c r="CL324">
        <v>10</v>
      </c>
      <c r="CM324">
        <v>358</v>
      </c>
      <c r="CN324">
        <v>871</v>
      </c>
      <c r="CO324">
        <v>30</v>
      </c>
      <c r="CP324">
        <v>62</v>
      </c>
      <c r="CQ324">
        <v>0</v>
      </c>
      <c r="CR324">
        <v>19</v>
      </c>
      <c r="CS324">
        <v>37</v>
      </c>
      <c r="CT324">
        <v>22</v>
      </c>
      <c r="CU324">
        <v>1086</v>
      </c>
      <c r="CV324">
        <v>130</v>
      </c>
      <c r="CW324">
        <v>154</v>
      </c>
      <c r="CX324">
        <v>40</v>
      </c>
      <c r="CY324">
        <v>40</v>
      </c>
      <c r="CZ324">
        <v>101</v>
      </c>
      <c r="DA324">
        <v>0</v>
      </c>
      <c r="DB324">
        <v>310</v>
      </c>
      <c r="DC324">
        <v>152</v>
      </c>
      <c r="DD324">
        <v>140</v>
      </c>
      <c r="DE324">
        <v>19</v>
      </c>
      <c r="DF324">
        <v>36786</v>
      </c>
      <c r="DG324">
        <v>1.54</v>
      </c>
      <c r="DH324">
        <v>353</v>
      </c>
      <c r="DI324">
        <v>990</v>
      </c>
      <c r="DJ324">
        <v>896</v>
      </c>
      <c r="DK324">
        <v>94</v>
      </c>
      <c r="DL324">
        <v>55</v>
      </c>
      <c r="DM324">
        <f t="shared" si="44"/>
        <v>0</v>
      </c>
      <c r="DN324">
        <f t="shared" si="45"/>
        <v>1</v>
      </c>
      <c r="DO324">
        <f t="shared" si="46"/>
        <v>0</v>
      </c>
      <c r="DP324">
        <f t="shared" si="47"/>
        <v>0</v>
      </c>
      <c r="DQ324">
        <f t="shared" si="48"/>
        <v>0</v>
      </c>
      <c r="DR324">
        <f t="shared" si="49"/>
        <v>0</v>
      </c>
      <c r="DS324">
        <f t="shared" si="50"/>
        <v>0</v>
      </c>
      <c r="DT324">
        <f t="shared" si="51"/>
        <v>0</v>
      </c>
      <c r="DU324">
        <f t="shared" si="52"/>
        <v>0</v>
      </c>
      <c r="DV324">
        <f t="shared" si="53"/>
        <v>0</v>
      </c>
      <c r="DW324">
        <f t="shared" si="54"/>
        <v>0</v>
      </c>
    </row>
    <row r="325" spans="1:127" x14ac:dyDescent="0.25">
      <c r="A325">
        <v>20124009816</v>
      </c>
      <c r="B325">
        <v>8677</v>
      </c>
      <c r="C325" t="s">
        <v>113</v>
      </c>
      <c r="D325">
        <v>0.14000000000000001</v>
      </c>
      <c r="E325">
        <v>20120811</v>
      </c>
      <c r="F325" t="s">
        <v>114</v>
      </c>
      <c r="G325" t="s">
        <v>109</v>
      </c>
      <c r="H325">
        <v>0</v>
      </c>
      <c r="I325" t="s">
        <v>102</v>
      </c>
      <c r="J325">
        <v>3</v>
      </c>
      <c r="K325" t="s">
        <v>68</v>
      </c>
      <c r="L325" t="s">
        <v>42</v>
      </c>
      <c r="M325" t="s">
        <v>11</v>
      </c>
      <c r="N325" t="s">
        <v>43</v>
      </c>
      <c r="O325" t="s">
        <v>121</v>
      </c>
      <c r="P325" t="s">
        <v>104</v>
      </c>
      <c r="Q325" t="s">
        <v>46</v>
      </c>
      <c r="R325" t="s">
        <v>106</v>
      </c>
      <c r="S325" t="s">
        <v>122</v>
      </c>
      <c r="T325" t="s">
        <v>1333</v>
      </c>
      <c r="U325" t="s">
        <v>59</v>
      </c>
      <c r="V325" t="s">
        <v>77</v>
      </c>
      <c r="W325" t="s">
        <v>76</v>
      </c>
      <c r="X325">
        <v>41</v>
      </c>
      <c r="Y325" t="s">
        <v>52</v>
      </c>
      <c r="Z325" t="s">
        <v>85</v>
      </c>
      <c r="AA325" t="s">
        <v>54</v>
      </c>
      <c r="AB325" t="s">
        <v>11</v>
      </c>
      <c r="AC325" t="s">
        <v>75</v>
      </c>
      <c r="AD325" t="s">
        <v>56</v>
      </c>
      <c r="AE325" t="s">
        <v>47</v>
      </c>
      <c r="AF325" t="s">
        <v>48</v>
      </c>
      <c r="AG325" t="s">
        <v>123</v>
      </c>
      <c r="AH325">
        <v>25</v>
      </c>
      <c r="AI325" t="s">
        <v>60</v>
      </c>
      <c r="AJ325" t="s">
        <v>50</v>
      </c>
      <c r="AK325" t="s">
        <v>51</v>
      </c>
      <c r="AL325" t="s">
        <v>54</v>
      </c>
      <c r="AM325" t="s">
        <v>11</v>
      </c>
      <c r="AN325" t="s">
        <v>61</v>
      </c>
      <c r="AO325" t="s">
        <v>62</v>
      </c>
      <c r="AP325" t="s">
        <v>1334</v>
      </c>
      <c r="AQ325" t="s">
        <v>63</v>
      </c>
      <c r="AR325">
        <v>0</v>
      </c>
      <c r="AS325">
        <v>1</v>
      </c>
      <c r="AT325">
        <v>0</v>
      </c>
      <c r="AU325">
        <v>0</v>
      </c>
      <c r="AV325" t="s">
        <v>11</v>
      </c>
      <c r="AW325">
        <v>12</v>
      </c>
      <c r="AX325" t="s">
        <v>64</v>
      </c>
      <c r="AY325">
        <v>1</v>
      </c>
      <c r="AZ325" t="s">
        <v>1</v>
      </c>
      <c r="BA325">
        <v>41.497914000000002</v>
      </c>
      <c r="BB325">
        <v>-81.692120000000003</v>
      </c>
      <c r="BC325">
        <v>2012</v>
      </c>
      <c r="BD325">
        <v>8</v>
      </c>
      <c r="BE325">
        <v>9306</v>
      </c>
      <c r="BF325">
        <v>162</v>
      </c>
      <c r="BG325">
        <v>390351077011</v>
      </c>
      <c r="BH325">
        <v>2142</v>
      </c>
      <c r="BI325">
        <v>1770609</v>
      </c>
      <c r="BJ325">
        <v>1377</v>
      </c>
      <c r="BK325">
        <v>688</v>
      </c>
      <c r="BL325">
        <v>689</v>
      </c>
      <c r="BM325">
        <v>31.1999999999999</v>
      </c>
      <c r="BN325">
        <v>19</v>
      </c>
      <c r="BO325">
        <v>0</v>
      </c>
      <c r="BP325">
        <v>0</v>
      </c>
      <c r="BQ325">
        <v>0</v>
      </c>
      <c r="BR325">
        <v>35</v>
      </c>
      <c r="BS325">
        <v>50</v>
      </c>
      <c r="BT325">
        <v>14</v>
      </c>
      <c r="BU325">
        <v>173</v>
      </c>
      <c r="BV325">
        <v>326</v>
      </c>
      <c r="BW325">
        <v>228</v>
      </c>
      <c r="BX325">
        <v>82</v>
      </c>
      <c r="BY325">
        <v>93</v>
      </c>
      <c r="BZ325">
        <v>60</v>
      </c>
      <c r="CA325">
        <v>93</v>
      </c>
      <c r="CB325">
        <v>168</v>
      </c>
      <c r="CC325">
        <v>7</v>
      </c>
      <c r="CD325">
        <v>19</v>
      </c>
      <c r="CE325">
        <v>10</v>
      </c>
      <c r="CF325">
        <v>0</v>
      </c>
      <c r="CG325">
        <v>0</v>
      </c>
      <c r="CH325">
        <v>0</v>
      </c>
      <c r="CI325">
        <v>0</v>
      </c>
      <c r="CJ325">
        <v>0</v>
      </c>
      <c r="CK325">
        <v>19</v>
      </c>
      <c r="CL325">
        <v>10</v>
      </c>
      <c r="CM325">
        <v>358</v>
      </c>
      <c r="CN325">
        <v>871</v>
      </c>
      <c r="CO325">
        <v>30</v>
      </c>
      <c r="CP325">
        <v>62</v>
      </c>
      <c r="CQ325">
        <v>0</v>
      </c>
      <c r="CR325">
        <v>19</v>
      </c>
      <c r="CS325">
        <v>37</v>
      </c>
      <c r="CT325">
        <v>22</v>
      </c>
      <c r="CU325">
        <v>1086</v>
      </c>
      <c r="CV325">
        <v>130</v>
      </c>
      <c r="CW325">
        <v>154</v>
      </c>
      <c r="CX325">
        <v>40</v>
      </c>
      <c r="CY325">
        <v>40</v>
      </c>
      <c r="CZ325">
        <v>101</v>
      </c>
      <c r="DA325">
        <v>0</v>
      </c>
      <c r="DB325">
        <v>310</v>
      </c>
      <c r="DC325">
        <v>152</v>
      </c>
      <c r="DD325">
        <v>140</v>
      </c>
      <c r="DE325">
        <v>19</v>
      </c>
      <c r="DF325">
        <v>36786</v>
      </c>
      <c r="DG325">
        <v>1.54</v>
      </c>
      <c r="DH325">
        <v>353</v>
      </c>
      <c r="DI325">
        <v>990</v>
      </c>
      <c r="DJ325">
        <v>896</v>
      </c>
      <c r="DK325">
        <v>94</v>
      </c>
      <c r="DL325">
        <v>55</v>
      </c>
      <c r="DM325">
        <f t="shared" si="44"/>
        <v>0</v>
      </c>
      <c r="DN325">
        <f t="shared" si="45"/>
        <v>1</v>
      </c>
      <c r="DO325">
        <f t="shared" si="46"/>
        <v>0</v>
      </c>
      <c r="DP325">
        <f t="shared" si="47"/>
        <v>0</v>
      </c>
      <c r="DQ325">
        <f t="shared" si="48"/>
        <v>0</v>
      </c>
      <c r="DR325">
        <f t="shared" si="49"/>
        <v>0</v>
      </c>
      <c r="DS325">
        <f t="shared" si="50"/>
        <v>0</v>
      </c>
      <c r="DT325">
        <f t="shared" si="51"/>
        <v>0</v>
      </c>
      <c r="DU325">
        <f t="shared" si="52"/>
        <v>0</v>
      </c>
      <c r="DV325">
        <f t="shared" si="53"/>
        <v>0</v>
      </c>
      <c r="DW325">
        <f t="shared" si="54"/>
        <v>0</v>
      </c>
    </row>
    <row r="326" spans="1:127" x14ac:dyDescent="0.25">
      <c r="A326">
        <v>20144046364</v>
      </c>
      <c r="B326">
        <v>15033</v>
      </c>
      <c r="C326" t="s">
        <v>99</v>
      </c>
      <c r="D326">
        <v>15.66</v>
      </c>
      <c r="E326">
        <v>20141217</v>
      </c>
      <c r="F326" t="s">
        <v>100</v>
      </c>
      <c r="G326" t="s">
        <v>616</v>
      </c>
      <c r="H326">
        <v>0</v>
      </c>
      <c r="I326" t="s">
        <v>82</v>
      </c>
      <c r="J326">
        <v>11</v>
      </c>
      <c r="K326" t="s">
        <v>199</v>
      </c>
      <c r="L326" t="s">
        <v>42</v>
      </c>
      <c r="M326" t="s">
        <v>11</v>
      </c>
      <c r="N326" t="s">
        <v>70</v>
      </c>
      <c r="O326" t="s">
        <v>156</v>
      </c>
      <c r="P326" t="s">
        <v>157</v>
      </c>
      <c r="Q326" t="s">
        <v>72</v>
      </c>
      <c r="R326" t="s">
        <v>47</v>
      </c>
      <c r="S326" t="s">
        <v>98</v>
      </c>
      <c r="T326" t="s">
        <v>1335</v>
      </c>
      <c r="U326" t="s">
        <v>59</v>
      </c>
      <c r="V326" t="s">
        <v>77</v>
      </c>
      <c r="W326" t="s">
        <v>76</v>
      </c>
      <c r="X326">
        <v>51</v>
      </c>
      <c r="Y326" t="s">
        <v>52</v>
      </c>
      <c r="Z326" t="s">
        <v>190</v>
      </c>
      <c r="AA326" t="s">
        <v>54</v>
      </c>
      <c r="AB326" t="s">
        <v>11</v>
      </c>
      <c r="AC326" t="s">
        <v>86</v>
      </c>
      <c r="AD326" t="s">
        <v>97</v>
      </c>
      <c r="AE326" t="s">
        <v>47</v>
      </c>
      <c r="AF326" t="s">
        <v>48</v>
      </c>
      <c r="AG326" t="s">
        <v>49</v>
      </c>
      <c r="AH326">
        <v>28</v>
      </c>
      <c r="AI326" t="s">
        <v>52</v>
      </c>
      <c r="AJ326" t="s">
        <v>51</v>
      </c>
      <c r="AK326" t="s">
        <v>50</v>
      </c>
      <c r="AL326" t="s">
        <v>54</v>
      </c>
      <c r="AM326" t="s">
        <v>11</v>
      </c>
      <c r="AN326" t="s">
        <v>61</v>
      </c>
      <c r="AO326" t="s">
        <v>62</v>
      </c>
      <c r="AP326" t="s">
        <v>1336</v>
      </c>
      <c r="AQ326" t="s">
        <v>63</v>
      </c>
      <c r="AR326">
        <v>0</v>
      </c>
      <c r="AS326">
        <v>0</v>
      </c>
      <c r="AT326">
        <v>0</v>
      </c>
      <c r="AU326">
        <v>0</v>
      </c>
      <c r="AV326" t="s">
        <v>11</v>
      </c>
      <c r="AW326">
        <v>12</v>
      </c>
      <c r="AX326" t="s">
        <v>64</v>
      </c>
      <c r="AY326">
        <v>1</v>
      </c>
      <c r="AZ326" t="s">
        <v>90</v>
      </c>
      <c r="BA326">
        <v>41.460059000000001</v>
      </c>
      <c r="BB326">
        <v>-81.700728999999896</v>
      </c>
      <c r="BC326">
        <v>2014</v>
      </c>
      <c r="BD326">
        <v>12</v>
      </c>
      <c r="BE326">
        <v>9360</v>
      </c>
      <c r="BF326">
        <v>126</v>
      </c>
      <c r="BG326">
        <v>390351049004</v>
      </c>
      <c r="BH326">
        <v>1835</v>
      </c>
      <c r="BI326">
        <v>221024</v>
      </c>
      <c r="BJ326">
        <v>853</v>
      </c>
      <c r="BK326">
        <v>345</v>
      </c>
      <c r="BL326">
        <v>508</v>
      </c>
      <c r="BM326">
        <v>29.3</v>
      </c>
      <c r="BN326">
        <v>41</v>
      </c>
      <c r="BO326">
        <v>61</v>
      </c>
      <c r="BP326">
        <v>19</v>
      </c>
      <c r="BQ326">
        <v>82</v>
      </c>
      <c r="BR326">
        <v>36</v>
      </c>
      <c r="BS326">
        <v>24</v>
      </c>
      <c r="BT326">
        <v>9</v>
      </c>
      <c r="BU326">
        <v>85</v>
      </c>
      <c r="BV326">
        <v>96</v>
      </c>
      <c r="BW326">
        <v>29</v>
      </c>
      <c r="BX326">
        <v>14</v>
      </c>
      <c r="BY326">
        <v>44</v>
      </c>
      <c r="BZ326">
        <v>84</v>
      </c>
      <c r="CA326">
        <v>71</v>
      </c>
      <c r="CB326">
        <v>56</v>
      </c>
      <c r="CC326">
        <v>5</v>
      </c>
      <c r="CD326">
        <v>17</v>
      </c>
      <c r="CE326">
        <v>0</v>
      </c>
      <c r="CF326">
        <v>0</v>
      </c>
      <c r="CG326">
        <v>16</v>
      </c>
      <c r="CH326">
        <v>22</v>
      </c>
      <c r="CI326">
        <v>0</v>
      </c>
      <c r="CJ326">
        <v>42</v>
      </c>
      <c r="CK326">
        <v>203</v>
      </c>
      <c r="CL326">
        <v>80</v>
      </c>
      <c r="CM326">
        <v>232</v>
      </c>
      <c r="CN326">
        <v>416</v>
      </c>
      <c r="CO326">
        <v>3</v>
      </c>
      <c r="CP326">
        <v>0</v>
      </c>
      <c r="CQ326">
        <v>0</v>
      </c>
      <c r="CR326">
        <v>119</v>
      </c>
      <c r="CS326">
        <v>83</v>
      </c>
      <c r="CT326">
        <v>386</v>
      </c>
      <c r="CU326">
        <v>496</v>
      </c>
      <c r="CV326">
        <v>209</v>
      </c>
      <c r="CW326">
        <v>157</v>
      </c>
      <c r="CX326">
        <v>14</v>
      </c>
      <c r="CY326">
        <v>58</v>
      </c>
      <c r="CZ326">
        <v>47</v>
      </c>
      <c r="DA326">
        <v>11</v>
      </c>
      <c r="DB326">
        <v>0</v>
      </c>
      <c r="DC326">
        <v>0</v>
      </c>
      <c r="DD326">
        <v>0</v>
      </c>
      <c r="DE326">
        <v>0</v>
      </c>
      <c r="DF326">
        <v>34107</v>
      </c>
      <c r="DG326">
        <v>3.5</v>
      </c>
      <c r="DH326">
        <v>78</v>
      </c>
      <c r="DI326">
        <v>302</v>
      </c>
      <c r="DJ326">
        <v>244</v>
      </c>
      <c r="DK326">
        <v>58</v>
      </c>
      <c r="DL326">
        <v>92</v>
      </c>
      <c r="DM326">
        <f t="shared" ref="DM326:DM389" si="55">IF(BC326=2011,1,0)</f>
        <v>0</v>
      </c>
      <c r="DN326">
        <f t="shared" ref="DN326:DN389" si="56">IF(BC326=2012,1,0)</f>
        <v>0</v>
      </c>
      <c r="DO326">
        <f t="shared" ref="DO326:DO389" si="57">IF(BC326=2013,1,0)</f>
        <v>0</v>
      </c>
      <c r="DP326">
        <f t="shared" ref="DP326:DP389" si="58">IF(BC326=2014,1,0)</f>
        <v>1</v>
      </c>
      <c r="DQ326">
        <f t="shared" ref="DQ326:DQ389" si="59">IF(BC326=2015,1,0)</f>
        <v>0</v>
      </c>
      <c r="DR326">
        <f t="shared" ref="DR326:DR389" si="60">IF(L326="Pedalcycles",1,0)</f>
        <v>0</v>
      </c>
      <c r="DS326">
        <f t="shared" ref="DS326:DS389" si="61">DM326*DR326</f>
        <v>0</v>
      </c>
      <c r="DT326">
        <f t="shared" ref="DT326:DT389" si="62">DN326*DR326</f>
        <v>0</v>
      </c>
      <c r="DU326">
        <f t="shared" ref="DU326:DU389" si="63">DO326*DR326</f>
        <v>0</v>
      </c>
      <c r="DV326">
        <f t="shared" ref="DV326:DV389" si="64">DP326*DR326</f>
        <v>0</v>
      </c>
      <c r="DW326">
        <f t="shared" ref="DW326:DW389" si="65">DQ326*DR326</f>
        <v>0</v>
      </c>
    </row>
    <row r="327" spans="1:127" x14ac:dyDescent="0.25">
      <c r="A327">
        <v>20144046384</v>
      </c>
      <c r="B327">
        <v>15041</v>
      </c>
      <c r="C327" t="s">
        <v>124</v>
      </c>
      <c r="D327">
        <v>0.62</v>
      </c>
      <c r="E327">
        <v>20141218</v>
      </c>
      <c r="F327" t="s">
        <v>109</v>
      </c>
      <c r="G327" t="s">
        <v>237</v>
      </c>
      <c r="H327">
        <v>0</v>
      </c>
      <c r="I327" t="s">
        <v>67</v>
      </c>
      <c r="J327">
        <v>19</v>
      </c>
      <c r="K327" t="s">
        <v>68</v>
      </c>
      <c r="L327" t="s">
        <v>42</v>
      </c>
      <c r="M327" t="s">
        <v>11</v>
      </c>
      <c r="N327" t="s">
        <v>70</v>
      </c>
      <c r="O327" t="s">
        <v>44</v>
      </c>
      <c r="P327" t="s">
        <v>45</v>
      </c>
      <c r="Q327" t="s">
        <v>72</v>
      </c>
      <c r="R327" t="s">
        <v>47</v>
      </c>
      <c r="S327" t="s">
        <v>47</v>
      </c>
      <c r="T327" t="s">
        <v>1337</v>
      </c>
      <c r="U327" t="s">
        <v>59</v>
      </c>
      <c r="V327" t="s">
        <v>47</v>
      </c>
      <c r="W327" t="s">
        <v>47</v>
      </c>
      <c r="X327">
        <v>0</v>
      </c>
      <c r="Y327" t="s">
        <v>11</v>
      </c>
      <c r="Z327" t="s">
        <v>74</v>
      </c>
      <c r="AA327">
        <v>0</v>
      </c>
      <c r="AB327" t="s">
        <v>11</v>
      </c>
      <c r="AC327" t="s">
        <v>75</v>
      </c>
      <c r="AD327" t="s">
        <v>56</v>
      </c>
      <c r="AE327" t="s">
        <v>54</v>
      </c>
      <c r="AF327" t="s">
        <v>48</v>
      </c>
      <c r="AG327" t="s">
        <v>129</v>
      </c>
      <c r="AH327">
        <v>29</v>
      </c>
      <c r="AI327" t="s">
        <v>60</v>
      </c>
      <c r="AJ327" t="s">
        <v>51</v>
      </c>
      <c r="AK327" t="s">
        <v>50</v>
      </c>
      <c r="AL327" t="s">
        <v>54</v>
      </c>
      <c r="AM327" t="s">
        <v>11</v>
      </c>
      <c r="AN327" t="s">
        <v>61</v>
      </c>
      <c r="AO327" t="s">
        <v>62</v>
      </c>
      <c r="AP327" t="s">
        <v>1338</v>
      </c>
      <c r="AQ327" t="s">
        <v>63</v>
      </c>
      <c r="AR327">
        <v>0</v>
      </c>
      <c r="AS327">
        <v>0</v>
      </c>
      <c r="AT327">
        <v>0</v>
      </c>
      <c r="AU327">
        <v>0</v>
      </c>
      <c r="AV327" t="s">
        <v>11</v>
      </c>
      <c r="AW327">
        <v>12</v>
      </c>
      <c r="AX327" t="s">
        <v>64</v>
      </c>
      <c r="AY327">
        <v>1</v>
      </c>
      <c r="AZ327" t="s">
        <v>1</v>
      </c>
      <c r="BA327">
        <v>41.499004999999897</v>
      </c>
      <c r="BB327">
        <v>-81.685664000000003</v>
      </c>
      <c r="BC327">
        <v>2014</v>
      </c>
      <c r="BD327">
        <v>12</v>
      </c>
      <c r="BE327">
        <v>9363</v>
      </c>
      <c r="BF327">
        <v>162</v>
      </c>
      <c r="BG327">
        <v>390351077011</v>
      </c>
      <c r="BH327">
        <v>2142</v>
      </c>
      <c r="BI327">
        <v>1770609</v>
      </c>
      <c r="BJ327">
        <v>1377</v>
      </c>
      <c r="BK327">
        <v>688</v>
      </c>
      <c r="BL327">
        <v>689</v>
      </c>
      <c r="BM327">
        <v>31.1999999999999</v>
      </c>
      <c r="BN327">
        <v>19</v>
      </c>
      <c r="BO327">
        <v>0</v>
      </c>
      <c r="BP327">
        <v>0</v>
      </c>
      <c r="BQ327">
        <v>0</v>
      </c>
      <c r="BR327">
        <v>35</v>
      </c>
      <c r="BS327">
        <v>50</v>
      </c>
      <c r="BT327">
        <v>14</v>
      </c>
      <c r="BU327">
        <v>173</v>
      </c>
      <c r="BV327">
        <v>326</v>
      </c>
      <c r="BW327">
        <v>228</v>
      </c>
      <c r="BX327">
        <v>82</v>
      </c>
      <c r="BY327">
        <v>93</v>
      </c>
      <c r="BZ327">
        <v>60</v>
      </c>
      <c r="CA327">
        <v>93</v>
      </c>
      <c r="CB327">
        <v>168</v>
      </c>
      <c r="CC327">
        <v>7</v>
      </c>
      <c r="CD327">
        <v>19</v>
      </c>
      <c r="CE327">
        <v>10</v>
      </c>
      <c r="CF327">
        <v>0</v>
      </c>
      <c r="CG327">
        <v>0</v>
      </c>
      <c r="CH327">
        <v>0</v>
      </c>
      <c r="CI327">
        <v>0</v>
      </c>
      <c r="CJ327">
        <v>0</v>
      </c>
      <c r="CK327">
        <v>19</v>
      </c>
      <c r="CL327">
        <v>10</v>
      </c>
      <c r="CM327">
        <v>358</v>
      </c>
      <c r="CN327">
        <v>871</v>
      </c>
      <c r="CO327">
        <v>30</v>
      </c>
      <c r="CP327">
        <v>62</v>
      </c>
      <c r="CQ327">
        <v>0</v>
      </c>
      <c r="CR327">
        <v>19</v>
      </c>
      <c r="CS327">
        <v>37</v>
      </c>
      <c r="CT327">
        <v>22</v>
      </c>
      <c r="CU327">
        <v>1086</v>
      </c>
      <c r="CV327">
        <v>130</v>
      </c>
      <c r="CW327">
        <v>154</v>
      </c>
      <c r="CX327">
        <v>40</v>
      </c>
      <c r="CY327">
        <v>40</v>
      </c>
      <c r="CZ327">
        <v>101</v>
      </c>
      <c r="DA327">
        <v>0</v>
      </c>
      <c r="DB327">
        <v>310</v>
      </c>
      <c r="DC327">
        <v>152</v>
      </c>
      <c r="DD327">
        <v>140</v>
      </c>
      <c r="DE327">
        <v>19</v>
      </c>
      <c r="DF327">
        <v>36786</v>
      </c>
      <c r="DG327">
        <v>1.54</v>
      </c>
      <c r="DH327">
        <v>353</v>
      </c>
      <c r="DI327">
        <v>990</v>
      </c>
      <c r="DJ327">
        <v>896</v>
      </c>
      <c r="DK327">
        <v>94</v>
      </c>
      <c r="DL327">
        <v>55</v>
      </c>
      <c r="DM327">
        <f t="shared" si="55"/>
        <v>0</v>
      </c>
      <c r="DN327">
        <f t="shared" si="56"/>
        <v>0</v>
      </c>
      <c r="DO327">
        <f t="shared" si="57"/>
        <v>0</v>
      </c>
      <c r="DP327">
        <f t="shared" si="58"/>
        <v>1</v>
      </c>
      <c r="DQ327">
        <f t="shared" si="59"/>
        <v>0</v>
      </c>
      <c r="DR327">
        <f t="shared" si="60"/>
        <v>0</v>
      </c>
      <c r="DS327">
        <f t="shared" si="61"/>
        <v>0</v>
      </c>
      <c r="DT327">
        <f t="shared" si="62"/>
        <v>0</v>
      </c>
      <c r="DU327">
        <f t="shared" si="63"/>
        <v>0</v>
      </c>
      <c r="DV327">
        <f t="shared" si="64"/>
        <v>0</v>
      </c>
      <c r="DW327">
        <f t="shared" si="65"/>
        <v>0</v>
      </c>
    </row>
    <row r="328" spans="1:127" x14ac:dyDescent="0.25">
      <c r="A328">
        <v>20128053785</v>
      </c>
      <c r="B328">
        <v>3930</v>
      </c>
      <c r="C328" t="s">
        <v>296</v>
      </c>
      <c r="D328">
        <v>0.74</v>
      </c>
      <c r="E328">
        <v>20120405</v>
      </c>
      <c r="F328" t="s">
        <v>178</v>
      </c>
      <c r="G328" t="s">
        <v>402</v>
      </c>
      <c r="H328">
        <v>0</v>
      </c>
      <c r="I328" t="s">
        <v>67</v>
      </c>
      <c r="J328">
        <v>9</v>
      </c>
      <c r="K328" t="s">
        <v>199</v>
      </c>
      <c r="L328" t="s">
        <v>42</v>
      </c>
      <c r="M328" t="s">
        <v>11</v>
      </c>
      <c r="N328" t="s">
        <v>43</v>
      </c>
      <c r="O328" t="s">
        <v>156</v>
      </c>
      <c r="P328" t="s">
        <v>45</v>
      </c>
      <c r="Q328" t="s">
        <v>46</v>
      </c>
      <c r="R328" t="s">
        <v>47</v>
      </c>
      <c r="S328" t="s">
        <v>88</v>
      </c>
      <c r="T328" t="s">
        <v>1339</v>
      </c>
      <c r="U328" t="s">
        <v>210</v>
      </c>
      <c r="V328" t="s">
        <v>77</v>
      </c>
      <c r="W328" t="s">
        <v>51</v>
      </c>
      <c r="X328">
        <v>0</v>
      </c>
      <c r="Y328" t="s">
        <v>60</v>
      </c>
      <c r="Z328" t="s">
        <v>85</v>
      </c>
      <c r="AA328">
        <v>0</v>
      </c>
      <c r="AB328" t="s">
        <v>11</v>
      </c>
      <c r="AC328" t="s">
        <v>86</v>
      </c>
      <c r="AD328" t="s">
        <v>56</v>
      </c>
      <c r="AE328" t="s">
        <v>47</v>
      </c>
      <c r="AF328" t="s">
        <v>122</v>
      </c>
      <c r="AG328" t="s">
        <v>59</v>
      </c>
      <c r="AH328">
        <v>41</v>
      </c>
      <c r="AI328" t="s">
        <v>52</v>
      </c>
      <c r="AJ328" t="s">
        <v>51</v>
      </c>
      <c r="AK328" t="s">
        <v>50</v>
      </c>
      <c r="AL328" t="s">
        <v>54</v>
      </c>
      <c r="AM328" t="s">
        <v>11</v>
      </c>
      <c r="AN328" t="s">
        <v>61</v>
      </c>
      <c r="AO328" t="s">
        <v>62</v>
      </c>
      <c r="AP328" t="s">
        <v>1340</v>
      </c>
      <c r="AQ328" t="s">
        <v>63</v>
      </c>
      <c r="AR328">
        <v>0</v>
      </c>
      <c r="AS328">
        <v>0</v>
      </c>
      <c r="AT328">
        <v>0</v>
      </c>
      <c r="AU328">
        <v>1</v>
      </c>
      <c r="AV328" t="s">
        <v>11</v>
      </c>
      <c r="AW328">
        <v>12</v>
      </c>
      <c r="AX328" t="s">
        <v>64</v>
      </c>
      <c r="AY328">
        <v>1</v>
      </c>
      <c r="AZ328" t="s">
        <v>90</v>
      </c>
      <c r="BA328">
        <v>41.499156999999897</v>
      </c>
      <c r="BB328">
        <v>-81.674071999999896</v>
      </c>
      <c r="BC328">
        <v>2012</v>
      </c>
      <c r="BD328">
        <v>4</v>
      </c>
      <c r="BE328">
        <v>9382</v>
      </c>
      <c r="BF328">
        <v>1</v>
      </c>
      <c r="BG328">
        <v>390351077012</v>
      </c>
      <c r="BH328">
        <v>748</v>
      </c>
      <c r="BI328">
        <v>224228</v>
      </c>
      <c r="BJ328">
        <v>521</v>
      </c>
      <c r="BK328">
        <v>333</v>
      </c>
      <c r="BL328">
        <v>188</v>
      </c>
      <c r="BM328">
        <v>22.3</v>
      </c>
      <c r="BN328">
        <v>30</v>
      </c>
      <c r="BO328">
        <v>7</v>
      </c>
      <c r="BP328">
        <v>0</v>
      </c>
      <c r="BQ328">
        <v>0</v>
      </c>
      <c r="BR328">
        <v>111</v>
      </c>
      <c r="BS328">
        <v>62</v>
      </c>
      <c r="BT328">
        <v>32</v>
      </c>
      <c r="BU328">
        <v>130</v>
      </c>
      <c r="BV328">
        <v>50</v>
      </c>
      <c r="BW328">
        <v>20</v>
      </c>
      <c r="BX328">
        <v>18</v>
      </c>
      <c r="BY328">
        <v>10</v>
      </c>
      <c r="BZ328">
        <v>4</v>
      </c>
      <c r="CA328">
        <v>41</v>
      </c>
      <c r="CB328">
        <v>0</v>
      </c>
      <c r="CC328">
        <v>6</v>
      </c>
      <c r="CD328">
        <v>0</v>
      </c>
      <c r="CE328">
        <v>0</v>
      </c>
      <c r="CF328">
        <v>0</v>
      </c>
      <c r="CG328">
        <v>0</v>
      </c>
      <c r="CH328">
        <v>0</v>
      </c>
      <c r="CI328">
        <v>0</v>
      </c>
      <c r="CJ328">
        <v>0</v>
      </c>
      <c r="CK328">
        <v>37</v>
      </c>
      <c r="CL328">
        <v>0</v>
      </c>
      <c r="CM328">
        <v>140</v>
      </c>
      <c r="CN328">
        <v>277</v>
      </c>
      <c r="CO328">
        <v>8</v>
      </c>
      <c r="CP328">
        <v>8</v>
      </c>
      <c r="CQ328">
        <v>14</v>
      </c>
      <c r="CR328">
        <v>0</v>
      </c>
      <c r="CS328">
        <v>74</v>
      </c>
      <c r="CT328">
        <v>0</v>
      </c>
      <c r="CU328">
        <v>149</v>
      </c>
      <c r="CV328">
        <v>0</v>
      </c>
      <c r="CW328">
        <v>22</v>
      </c>
      <c r="CX328">
        <v>34</v>
      </c>
      <c r="CY328">
        <v>0</v>
      </c>
      <c r="CZ328">
        <v>14</v>
      </c>
      <c r="DA328">
        <v>26</v>
      </c>
      <c r="DB328">
        <v>37</v>
      </c>
      <c r="DC328">
        <v>10</v>
      </c>
      <c r="DD328">
        <v>6</v>
      </c>
      <c r="DE328">
        <v>0</v>
      </c>
      <c r="DF328">
        <v>17379</v>
      </c>
      <c r="DG328">
        <v>2.04</v>
      </c>
      <c r="DH328">
        <v>90</v>
      </c>
      <c r="DI328">
        <v>304</v>
      </c>
      <c r="DJ328">
        <v>255</v>
      </c>
      <c r="DK328">
        <v>49</v>
      </c>
      <c r="DL328">
        <v>0</v>
      </c>
      <c r="DM328">
        <f t="shared" si="55"/>
        <v>0</v>
      </c>
      <c r="DN328">
        <f t="shared" si="56"/>
        <v>1</v>
      </c>
      <c r="DO328">
        <f t="shared" si="57"/>
        <v>0</v>
      </c>
      <c r="DP328">
        <f t="shared" si="58"/>
        <v>0</v>
      </c>
      <c r="DQ328">
        <f t="shared" si="59"/>
        <v>0</v>
      </c>
      <c r="DR328">
        <f t="shared" si="60"/>
        <v>0</v>
      </c>
      <c r="DS328">
        <f t="shared" si="61"/>
        <v>0</v>
      </c>
      <c r="DT328">
        <f t="shared" si="62"/>
        <v>0</v>
      </c>
      <c r="DU328">
        <f t="shared" si="63"/>
        <v>0</v>
      </c>
      <c r="DV328">
        <f t="shared" si="64"/>
        <v>0</v>
      </c>
      <c r="DW328">
        <f t="shared" si="65"/>
        <v>0</v>
      </c>
    </row>
    <row r="329" spans="1:127" x14ac:dyDescent="0.25">
      <c r="A329">
        <v>20128053835</v>
      </c>
      <c r="B329">
        <v>3985</v>
      </c>
      <c r="C329" t="s">
        <v>99</v>
      </c>
      <c r="D329">
        <v>16.350000000000001</v>
      </c>
      <c r="E329">
        <v>20120413</v>
      </c>
      <c r="F329" t="s">
        <v>100</v>
      </c>
      <c r="G329" t="s">
        <v>155</v>
      </c>
      <c r="H329">
        <v>0</v>
      </c>
      <c r="I329" t="s">
        <v>125</v>
      </c>
      <c r="J329">
        <v>10</v>
      </c>
      <c r="K329" t="s">
        <v>41</v>
      </c>
      <c r="L329" t="s">
        <v>42</v>
      </c>
      <c r="M329" t="s">
        <v>11</v>
      </c>
      <c r="N329" t="s">
        <v>43</v>
      </c>
      <c r="O329" t="s">
        <v>71</v>
      </c>
      <c r="P329" t="s">
        <v>45</v>
      </c>
      <c r="Q329" t="s">
        <v>46</v>
      </c>
      <c r="R329" t="s">
        <v>95</v>
      </c>
      <c r="S329" t="s">
        <v>47</v>
      </c>
      <c r="T329" t="s">
        <v>1341</v>
      </c>
      <c r="U329" t="s">
        <v>150</v>
      </c>
      <c r="V329" t="s">
        <v>50</v>
      </c>
      <c r="W329" t="s">
        <v>77</v>
      </c>
      <c r="X329">
        <v>0</v>
      </c>
      <c r="Y329" t="s">
        <v>11</v>
      </c>
      <c r="Z329" t="s">
        <v>85</v>
      </c>
      <c r="AA329">
        <v>0</v>
      </c>
      <c r="AB329" t="s">
        <v>11</v>
      </c>
      <c r="AC329" t="s">
        <v>116</v>
      </c>
      <c r="AD329" t="s">
        <v>56</v>
      </c>
      <c r="AE329" t="s">
        <v>54</v>
      </c>
      <c r="AF329" t="s">
        <v>48</v>
      </c>
      <c r="AG329" t="s">
        <v>89</v>
      </c>
      <c r="AH329">
        <v>35</v>
      </c>
      <c r="AI329" t="s">
        <v>52</v>
      </c>
      <c r="AJ329" t="s">
        <v>76</v>
      </c>
      <c r="AK329" t="s">
        <v>77</v>
      </c>
      <c r="AL329" t="s">
        <v>54</v>
      </c>
      <c r="AM329" t="s">
        <v>11</v>
      </c>
      <c r="AN329" t="s">
        <v>61</v>
      </c>
      <c r="AO329" t="s">
        <v>62</v>
      </c>
      <c r="AP329" t="s">
        <v>1342</v>
      </c>
      <c r="AQ329" t="s">
        <v>63</v>
      </c>
      <c r="AR329">
        <v>0</v>
      </c>
      <c r="AS329">
        <v>1</v>
      </c>
      <c r="AT329">
        <v>0</v>
      </c>
      <c r="AU329">
        <v>0</v>
      </c>
      <c r="AV329" t="s">
        <v>11</v>
      </c>
      <c r="AW329">
        <v>12</v>
      </c>
      <c r="AX329" t="s">
        <v>64</v>
      </c>
      <c r="AY329">
        <v>1</v>
      </c>
      <c r="AZ329" t="s">
        <v>90</v>
      </c>
      <c r="BA329">
        <v>41.469929</v>
      </c>
      <c r="BB329">
        <v>-81.699749999999895</v>
      </c>
      <c r="BC329">
        <v>2012</v>
      </c>
      <c r="BD329">
        <v>4</v>
      </c>
      <c r="BE329">
        <v>9391</v>
      </c>
      <c r="BF329">
        <v>110</v>
      </c>
      <c r="BG329">
        <v>390351039001</v>
      </c>
      <c r="BH329">
        <v>1786</v>
      </c>
      <c r="BI329">
        <v>463360</v>
      </c>
      <c r="BJ329">
        <v>949</v>
      </c>
      <c r="BK329">
        <v>471</v>
      </c>
      <c r="BL329">
        <v>478</v>
      </c>
      <c r="BM329">
        <v>37.6</v>
      </c>
      <c r="BN329">
        <v>36</v>
      </c>
      <c r="BO329">
        <v>67</v>
      </c>
      <c r="BP329">
        <v>89</v>
      </c>
      <c r="BQ329">
        <v>40</v>
      </c>
      <c r="BR329">
        <v>36</v>
      </c>
      <c r="BS329">
        <v>23</v>
      </c>
      <c r="BT329">
        <v>5</v>
      </c>
      <c r="BU329">
        <v>40</v>
      </c>
      <c r="BV329">
        <v>46</v>
      </c>
      <c r="BW329">
        <v>48</v>
      </c>
      <c r="BX329">
        <v>67</v>
      </c>
      <c r="BY329">
        <v>54</v>
      </c>
      <c r="BZ329">
        <v>80</v>
      </c>
      <c r="CA329">
        <v>88</v>
      </c>
      <c r="CB329">
        <v>51</v>
      </c>
      <c r="CC329">
        <v>0</v>
      </c>
      <c r="CD329">
        <v>38</v>
      </c>
      <c r="CE329">
        <v>38</v>
      </c>
      <c r="CF329">
        <v>60</v>
      </c>
      <c r="CG329">
        <v>32</v>
      </c>
      <c r="CH329">
        <v>7</v>
      </c>
      <c r="CI329">
        <v>0</v>
      </c>
      <c r="CJ329">
        <v>4</v>
      </c>
      <c r="CK329">
        <v>232</v>
      </c>
      <c r="CL329">
        <v>141</v>
      </c>
      <c r="CM329">
        <v>347</v>
      </c>
      <c r="CN329">
        <v>421</v>
      </c>
      <c r="CO329">
        <v>0</v>
      </c>
      <c r="CP329">
        <v>0</v>
      </c>
      <c r="CQ329">
        <v>0</v>
      </c>
      <c r="CR329">
        <v>171</v>
      </c>
      <c r="CS329">
        <v>10</v>
      </c>
      <c r="CT329">
        <v>432</v>
      </c>
      <c r="CU329">
        <v>613</v>
      </c>
      <c r="CV329">
        <v>245</v>
      </c>
      <c r="CW329">
        <v>113</v>
      </c>
      <c r="CX329">
        <v>33</v>
      </c>
      <c r="CY329">
        <v>36</v>
      </c>
      <c r="CZ329">
        <v>113</v>
      </c>
      <c r="DA329">
        <v>24</v>
      </c>
      <c r="DB329">
        <v>35</v>
      </c>
      <c r="DC329">
        <v>14</v>
      </c>
      <c r="DD329">
        <v>0</v>
      </c>
      <c r="DE329">
        <v>0</v>
      </c>
      <c r="DF329">
        <v>14904</v>
      </c>
      <c r="DG329">
        <v>2.4900000000000002</v>
      </c>
      <c r="DH329">
        <v>148</v>
      </c>
      <c r="DI329">
        <v>440</v>
      </c>
      <c r="DJ329">
        <v>381</v>
      </c>
      <c r="DK329">
        <v>59</v>
      </c>
      <c r="DL329">
        <v>131</v>
      </c>
      <c r="DM329">
        <f t="shared" si="55"/>
        <v>0</v>
      </c>
      <c r="DN329">
        <f t="shared" si="56"/>
        <v>1</v>
      </c>
      <c r="DO329">
        <f t="shared" si="57"/>
        <v>0</v>
      </c>
      <c r="DP329">
        <f t="shared" si="58"/>
        <v>0</v>
      </c>
      <c r="DQ329">
        <f t="shared" si="59"/>
        <v>0</v>
      </c>
      <c r="DR329">
        <f t="shared" si="60"/>
        <v>0</v>
      </c>
      <c r="DS329">
        <f t="shared" si="61"/>
        <v>0</v>
      </c>
      <c r="DT329">
        <f t="shared" si="62"/>
        <v>0</v>
      </c>
      <c r="DU329">
        <f t="shared" si="63"/>
        <v>0</v>
      </c>
      <c r="DV329">
        <f t="shared" si="64"/>
        <v>0</v>
      </c>
      <c r="DW329">
        <f t="shared" si="65"/>
        <v>0</v>
      </c>
    </row>
    <row r="330" spans="1:127" x14ac:dyDescent="0.25">
      <c r="A330">
        <v>20118119244</v>
      </c>
      <c r="B330">
        <v>8892</v>
      </c>
      <c r="C330" t="s">
        <v>410</v>
      </c>
      <c r="D330">
        <v>0.84</v>
      </c>
      <c r="E330">
        <v>20110801</v>
      </c>
      <c r="F330" t="s">
        <v>295</v>
      </c>
      <c r="G330" t="s">
        <v>421</v>
      </c>
      <c r="H330">
        <v>0</v>
      </c>
      <c r="I330" t="s">
        <v>40</v>
      </c>
      <c r="J330">
        <v>14</v>
      </c>
      <c r="K330" t="s">
        <v>41</v>
      </c>
      <c r="L330" t="s">
        <v>42</v>
      </c>
      <c r="M330" t="s">
        <v>11</v>
      </c>
      <c r="N330" t="s">
        <v>43</v>
      </c>
      <c r="O330" t="s">
        <v>71</v>
      </c>
      <c r="P330" t="s">
        <v>45</v>
      </c>
      <c r="Q330" t="s">
        <v>46</v>
      </c>
      <c r="R330" t="s">
        <v>95</v>
      </c>
      <c r="S330" t="s">
        <v>96</v>
      </c>
      <c r="T330" t="s">
        <v>1343</v>
      </c>
      <c r="U330" t="s">
        <v>123</v>
      </c>
      <c r="V330" t="s">
        <v>77</v>
      </c>
      <c r="W330" t="s">
        <v>50</v>
      </c>
      <c r="X330">
        <v>51</v>
      </c>
      <c r="Y330" t="s">
        <v>52</v>
      </c>
      <c r="Z330" t="s">
        <v>85</v>
      </c>
      <c r="AA330" t="s">
        <v>54</v>
      </c>
      <c r="AB330" t="s">
        <v>11</v>
      </c>
      <c r="AC330" t="s">
        <v>86</v>
      </c>
      <c r="AD330" t="s">
        <v>56</v>
      </c>
      <c r="AE330" t="s">
        <v>47</v>
      </c>
      <c r="AF330" t="s">
        <v>122</v>
      </c>
      <c r="AG330" t="s">
        <v>110</v>
      </c>
      <c r="AH330">
        <v>29</v>
      </c>
      <c r="AI330" t="s">
        <v>52</v>
      </c>
      <c r="AJ330" t="s">
        <v>77</v>
      </c>
      <c r="AK330" t="s">
        <v>76</v>
      </c>
      <c r="AL330" t="s">
        <v>54</v>
      </c>
      <c r="AM330" t="s">
        <v>11</v>
      </c>
      <c r="AN330" t="s">
        <v>61</v>
      </c>
      <c r="AO330" t="s">
        <v>62</v>
      </c>
      <c r="AP330" t="s">
        <v>1344</v>
      </c>
      <c r="AQ330" t="s">
        <v>63</v>
      </c>
      <c r="AR330">
        <v>0</v>
      </c>
      <c r="AS330">
        <v>0</v>
      </c>
      <c r="AT330">
        <v>1</v>
      </c>
      <c r="AU330">
        <v>0</v>
      </c>
      <c r="AV330" t="s">
        <v>11</v>
      </c>
      <c r="AW330">
        <v>12</v>
      </c>
      <c r="AX330" t="s">
        <v>64</v>
      </c>
      <c r="AY330">
        <v>1</v>
      </c>
      <c r="AZ330" t="s">
        <v>90</v>
      </c>
      <c r="BA330">
        <v>41.5033689999999</v>
      </c>
      <c r="BB330">
        <v>-81.679169000000002</v>
      </c>
      <c r="BC330">
        <v>2011</v>
      </c>
      <c r="BD330">
        <v>8</v>
      </c>
      <c r="BE330">
        <v>9489</v>
      </c>
      <c r="BF330">
        <v>164</v>
      </c>
      <c r="BG330">
        <v>390351078022</v>
      </c>
      <c r="BH330">
        <v>9</v>
      </c>
      <c r="BI330">
        <v>1113073</v>
      </c>
      <c r="BJ330">
        <v>2971</v>
      </c>
      <c r="BK330">
        <v>1548</v>
      </c>
      <c r="BL330">
        <v>1423</v>
      </c>
      <c r="BM330">
        <v>27.5</v>
      </c>
      <c r="BN330">
        <v>113</v>
      </c>
      <c r="BO330">
        <v>52</v>
      </c>
      <c r="BP330">
        <v>60</v>
      </c>
      <c r="BQ330">
        <v>142</v>
      </c>
      <c r="BR330">
        <v>224</v>
      </c>
      <c r="BS330">
        <v>138</v>
      </c>
      <c r="BT330">
        <v>50</v>
      </c>
      <c r="BU330">
        <v>325</v>
      </c>
      <c r="BV330">
        <v>653</v>
      </c>
      <c r="BW330">
        <v>284</v>
      </c>
      <c r="BX330">
        <v>131</v>
      </c>
      <c r="BY330">
        <v>48</v>
      </c>
      <c r="BZ330">
        <v>83</v>
      </c>
      <c r="CA330">
        <v>198</v>
      </c>
      <c r="CB330">
        <v>100</v>
      </c>
      <c r="CC330">
        <v>55</v>
      </c>
      <c r="CD330">
        <v>104</v>
      </c>
      <c r="CE330">
        <v>51</v>
      </c>
      <c r="CF330">
        <v>66</v>
      </c>
      <c r="CG330">
        <v>8</v>
      </c>
      <c r="CH330">
        <v>40</v>
      </c>
      <c r="CI330">
        <v>15</v>
      </c>
      <c r="CJ330">
        <v>31</v>
      </c>
      <c r="CK330">
        <v>367</v>
      </c>
      <c r="CL330">
        <v>211</v>
      </c>
      <c r="CM330">
        <v>1067</v>
      </c>
      <c r="CN330">
        <v>1220</v>
      </c>
      <c r="CO330">
        <v>8</v>
      </c>
      <c r="CP330">
        <v>561</v>
      </c>
      <c r="CQ330">
        <v>0</v>
      </c>
      <c r="CR330">
        <v>78</v>
      </c>
      <c r="CS330">
        <v>37</v>
      </c>
      <c r="CT330">
        <v>89</v>
      </c>
      <c r="CU330">
        <v>1867</v>
      </c>
      <c r="CV330">
        <v>288</v>
      </c>
      <c r="CW330">
        <v>213</v>
      </c>
      <c r="CX330">
        <v>33</v>
      </c>
      <c r="CY330">
        <v>80</v>
      </c>
      <c r="CZ330">
        <v>207</v>
      </c>
      <c r="DA330">
        <v>105</v>
      </c>
      <c r="DB330">
        <v>362</v>
      </c>
      <c r="DC330">
        <v>276</v>
      </c>
      <c r="DD330">
        <v>268</v>
      </c>
      <c r="DE330">
        <v>35</v>
      </c>
      <c r="DF330">
        <v>22898</v>
      </c>
      <c r="DG330">
        <v>1.84</v>
      </c>
      <c r="DH330">
        <v>694</v>
      </c>
      <c r="DI330">
        <v>2044</v>
      </c>
      <c r="DJ330">
        <v>1616</v>
      </c>
      <c r="DK330">
        <v>428</v>
      </c>
      <c r="DL330">
        <v>0</v>
      </c>
      <c r="DM330">
        <f t="shared" si="55"/>
        <v>1</v>
      </c>
      <c r="DN330">
        <f t="shared" si="56"/>
        <v>0</v>
      </c>
      <c r="DO330">
        <f t="shared" si="57"/>
        <v>0</v>
      </c>
      <c r="DP330">
        <f t="shared" si="58"/>
        <v>0</v>
      </c>
      <c r="DQ330">
        <f t="shared" si="59"/>
        <v>0</v>
      </c>
      <c r="DR330">
        <f t="shared" si="60"/>
        <v>0</v>
      </c>
      <c r="DS330">
        <f t="shared" si="61"/>
        <v>0</v>
      </c>
      <c r="DT330">
        <f t="shared" si="62"/>
        <v>0</v>
      </c>
      <c r="DU330">
        <f t="shared" si="63"/>
        <v>0</v>
      </c>
      <c r="DV330">
        <f t="shared" si="64"/>
        <v>0</v>
      </c>
      <c r="DW330">
        <f t="shared" si="65"/>
        <v>0</v>
      </c>
    </row>
    <row r="331" spans="1:127" x14ac:dyDescent="0.25">
      <c r="A331">
        <v>20118119428</v>
      </c>
      <c r="B331">
        <v>9264</v>
      </c>
      <c r="C331" t="s">
        <v>99</v>
      </c>
      <c r="D331">
        <v>16.43</v>
      </c>
      <c r="E331">
        <v>20110810</v>
      </c>
      <c r="F331" t="s">
        <v>100</v>
      </c>
      <c r="G331">
        <v>2710</v>
      </c>
      <c r="H331">
        <v>0</v>
      </c>
      <c r="I331" t="s">
        <v>82</v>
      </c>
      <c r="J331">
        <v>20</v>
      </c>
      <c r="K331" t="s">
        <v>41</v>
      </c>
      <c r="L331" t="s">
        <v>42</v>
      </c>
      <c r="M331" t="s">
        <v>11</v>
      </c>
      <c r="N331" t="s">
        <v>70</v>
      </c>
      <c r="O331" t="s">
        <v>71</v>
      </c>
      <c r="P331" t="s">
        <v>45</v>
      </c>
      <c r="Q331" t="s">
        <v>72</v>
      </c>
      <c r="R331" t="s">
        <v>57</v>
      </c>
      <c r="S331" t="s">
        <v>98</v>
      </c>
      <c r="T331" t="s">
        <v>1345</v>
      </c>
      <c r="U331" t="s">
        <v>59</v>
      </c>
      <c r="V331" t="s">
        <v>76</v>
      </c>
      <c r="W331" t="s">
        <v>77</v>
      </c>
      <c r="X331">
        <v>11</v>
      </c>
      <c r="Y331" t="s">
        <v>60</v>
      </c>
      <c r="Z331" t="s">
        <v>74</v>
      </c>
      <c r="AA331" t="s">
        <v>54</v>
      </c>
      <c r="AB331" t="s">
        <v>11</v>
      </c>
      <c r="AC331" t="s">
        <v>75</v>
      </c>
      <c r="AD331" t="s">
        <v>97</v>
      </c>
      <c r="AE331" t="s">
        <v>54</v>
      </c>
      <c r="AF331" t="s">
        <v>48</v>
      </c>
      <c r="AG331" t="s">
        <v>280</v>
      </c>
      <c r="AH331">
        <v>66</v>
      </c>
      <c r="AI331" t="s">
        <v>60</v>
      </c>
      <c r="AJ331" t="s">
        <v>76</v>
      </c>
      <c r="AK331" t="s">
        <v>77</v>
      </c>
      <c r="AL331" t="s">
        <v>54</v>
      </c>
      <c r="AM331" t="s">
        <v>11</v>
      </c>
      <c r="AN331" t="s">
        <v>61</v>
      </c>
      <c r="AO331" t="s">
        <v>62</v>
      </c>
      <c r="AP331" t="s">
        <v>1346</v>
      </c>
      <c r="AQ331" t="s">
        <v>63</v>
      </c>
      <c r="AR331">
        <v>0</v>
      </c>
      <c r="AS331">
        <v>0</v>
      </c>
      <c r="AT331">
        <v>0</v>
      </c>
      <c r="AU331">
        <v>0</v>
      </c>
      <c r="AV331" t="s">
        <v>11</v>
      </c>
      <c r="AW331">
        <v>12</v>
      </c>
      <c r="AX331" t="s">
        <v>64</v>
      </c>
      <c r="AY331">
        <v>1</v>
      </c>
      <c r="AZ331" t="s">
        <v>90</v>
      </c>
      <c r="BA331">
        <v>41.471066999999898</v>
      </c>
      <c r="BB331">
        <v>-81.699620999999894</v>
      </c>
      <c r="BC331">
        <v>2011</v>
      </c>
      <c r="BD331">
        <v>8</v>
      </c>
      <c r="BE331">
        <v>9522</v>
      </c>
      <c r="BF331">
        <v>110</v>
      </c>
      <c r="BG331">
        <v>390351039001</v>
      </c>
      <c r="BH331">
        <v>1786</v>
      </c>
      <c r="BI331">
        <v>463360</v>
      </c>
      <c r="BJ331">
        <v>949</v>
      </c>
      <c r="BK331">
        <v>471</v>
      </c>
      <c r="BL331">
        <v>478</v>
      </c>
      <c r="BM331">
        <v>37.6</v>
      </c>
      <c r="BN331">
        <v>36</v>
      </c>
      <c r="BO331">
        <v>67</v>
      </c>
      <c r="BP331">
        <v>89</v>
      </c>
      <c r="BQ331">
        <v>40</v>
      </c>
      <c r="BR331">
        <v>36</v>
      </c>
      <c r="BS331">
        <v>23</v>
      </c>
      <c r="BT331">
        <v>5</v>
      </c>
      <c r="BU331">
        <v>40</v>
      </c>
      <c r="BV331">
        <v>46</v>
      </c>
      <c r="BW331">
        <v>48</v>
      </c>
      <c r="BX331">
        <v>67</v>
      </c>
      <c r="BY331">
        <v>54</v>
      </c>
      <c r="BZ331">
        <v>80</v>
      </c>
      <c r="CA331">
        <v>88</v>
      </c>
      <c r="CB331">
        <v>51</v>
      </c>
      <c r="CC331">
        <v>0</v>
      </c>
      <c r="CD331">
        <v>38</v>
      </c>
      <c r="CE331">
        <v>38</v>
      </c>
      <c r="CF331">
        <v>60</v>
      </c>
      <c r="CG331">
        <v>32</v>
      </c>
      <c r="CH331">
        <v>7</v>
      </c>
      <c r="CI331">
        <v>0</v>
      </c>
      <c r="CJ331">
        <v>4</v>
      </c>
      <c r="CK331">
        <v>232</v>
      </c>
      <c r="CL331">
        <v>141</v>
      </c>
      <c r="CM331">
        <v>347</v>
      </c>
      <c r="CN331">
        <v>421</v>
      </c>
      <c r="CO331">
        <v>0</v>
      </c>
      <c r="CP331">
        <v>0</v>
      </c>
      <c r="CQ331">
        <v>0</v>
      </c>
      <c r="CR331">
        <v>171</v>
      </c>
      <c r="CS331">
        <v>10</v>
      </c>
      <c r="CT331">
        <v>432</v>
      </c>
      <c r="CU331">
        <v>613</v>
      </c>
      <c r="CV331">
        <v>245</v>
      </c>
      <c r="CW331">
        <v>113</v>
      </c>
      <c r="CX331">
        <v>33</v>
      </c>
      <c r="CY331">
        <v>36</v>
      </c>
      <c r="CZ331">
        <v>113</v>
      </c>
      <c r="DA331">
        <v>24</v>
      </c>
      <c r="DB331">
        <v>35</v>
      </c>
      <c r="DC331">
        <v>14</v>
      </c>
      <c r="DD331">
        <v>0</v>
      </c>
      <c r="DE331">
        <v>0</v>
      </c>
      <c r="DF331">
        <v>14904</v>
      </c>
      <c r="DG331">
        <v>2.4900000000000002</v>
      </c>
      <c r="DH331">
        <v>148</v>
      </c>
      <c r="DI331">
        <v>440</v>
      </c>
      <c r="DJ331">
        <v>381</v>
      </c>
      <c r="DK331">
        <v>59</v>
      </c>
      <c r="DL331">
        <v>131</v>
      </c>
      <c r="DM331">
        <f t="shared" si="55"/>
        <v>1</v>
      </c>
      <c r="DN331">
        <f t="shared" si="56"/>
        <v>0</v>
      </c>
      <c r="DO331">
        <f t="shared" si="57"/>
        <v>0</v>
      </c>
      <c r="DP331">
        <f t="shared" si="58"/>
        <v>0</v>
      </c>
      <c r="DQ331">
        <f t="shared" si="59"/>
        <v>0</v>
      </c>
      <c r="DR331">
        <f t="shared" si="60"/>
        <v>0</v>
      </c>
      <c r="DS331">
        <f t="shared" si="61"/>
        <v>0</v>
      </c>
      <c r="DT331">
        <f t="shared" si="62"/>
        <v>0</v>
      </c>
      <c r="DU331">
        <f t="shared" si="63"/>
        <v>0</v>
      </c>
      <c r="DV331">
        <f t="shared" si="64"/>
        <v>0</v>
      </c>
      <c r="DW331">
        <f t="shared" si="65"/>
        <v>0</v>
      </c>
    </row>
    <row r="332" spans="1:127" x14ac:dyDescent="0.25">
      <c r="A332">
        <v>20118119791</v>
      </c>
      <c r="B332">
        <v>8544</v>
      </c>
      <c r="C332" t="s">
        <v>124</v>
      </c>
      <c r="D332">
        <v>0.38</v>
      </c>
      <c r="E332">
        <v>20110723</v>
      </c>
      <c r="F332" t="s">
        <v>109</v>
      </c>
      <c r="G332" t="s">
        <v>282</v>
      </c>
      <c r="H332">
        <v>0</v>
      </c>
      <c r="I332" t="s">
        <v>102</v>
      </c>
      <c r="J332">
        <v>22</v>
      </c>
      <c r="K332" t="s">
        <v>68</v>
      </c>
      <c r="L332" t="s">
        <v>42</v>
      </c>
      <c r="M332" t="s">
        <v>11</v>
      </c>
      <c r="N332" t="s">
        <v>43</v>
      </c>
      <c r="O332" t="s">
        <v>121</v>
      </c>
      <c r="P332" t="s">
        <v>104</v>
      </c>
      <c r="Q332" t="s">
        <v>46</v>
      </c>
      <c r="R332" t="s">
        <v>47</v>
      </c>
      <c r="S332" t="s">
        <v>48</v>
      </c>
      <c r="T332" t="s">
        <v>1347</v>
      </c>
      <c r="U332" t="s">
        <v>280</v>
      </c>
      <c r="V332" t="s">
        <v>77</v>
      </c>
      <c r="W332" t="s">
        <v>76</v>
      </c>
      <c r="X332">
        <v>24</v>
      </c>
      <c r="Y332" t="s">
        <v>52</v>
      </c>
      <c r="Z332" t="s">
        <v>201</v>
      </c>
      <c r="AA332" t="s">
        <v>54</v>
      </c>
      <c r="AB332" t="s">
        <v>11</v>
      </c>
      <c r="AC332" t="s">
        <v>86</v>
      </c>
      <c r="AD332" t="s">
        <v>56</v>
      </c>
      <c r="AE332" t="s">
        <v>47</v>
      </c>
      <c r="AF332" t="s">
        <v>122</v>
      </c>
      <c r="AG332" t="s">
        <v>59</v>
      </c>
      <c r="AH332">
        <v>38</v>
      </c>
      <c r="AI332" t="s">
        <v>60</v>
      </c>
      <c r="AJ332" t="s">
        <v>51</v>
      </c>
      <c r="AK332" t="s">
        <v>50</v>
      </c>
      <c r="AL332" t="s">
        <v>180</v>
      </c>
      <c r="AM332" t="s">
        <v>11</v>
      </c>
      <c r="AN332" t="s">
        <v>61</v>
      </c>
      <c r="AO332" t="s">
        <v>62</v>
      </c>
      <c r="AP332" t="s">
        <v>1348</v>
      </c>
      <c r="AQ332" t="s">
        <v>63</v>
      </c>
      <c r="AR332">
        <v>0</v>
      </c>
      <c r="AS332">
        <v>0</v>
      </c>
      <c r="AT332">
        <v>1</v>
      </c>
      <c r="AU332">
        <v>0</v>
      </c>
      <c r="AV332" t="s">
        <v>11</v>
      </c>
      <c r="AW332">
        <v>12</v>
      </c>
      <c r="AX332" t="s">
        <v>64</v>
      </c>
      <c r="AY332">
        <v>1</v>
      </c>
      <c r="AZ332" t="s">
        <v>90</v>
      </c>
      <c r="BA332">
        <v>41.498316000000003</v>
      </c>
      <c r="BB332">
        <v>-81.689982000000001</v>
      </c>
      <c r="BC332">
        <v>2011</v>
      </c>
      <c r="BD332">
        <v>7</v>
      </c>
      <c r="BE332">
        <v>9566</v>
      </c>
      <c r="BF332">
        <v>162</v>
      </c>
      <c r="BG332">
        <v>390351077011</v>
      </c>
      <c r="BH332">
        <v>2142</v>
      </c>
      <c r="BI332">
        <v>1770609</v>
      </c>
      <c r="BJ332">
        <v>1377</v>
      </c>
      <c r="BK332">
        <v>688</v>
      </c>
      <c r="BL332">
        <v>689</v>
      </c>
      <c r="BM332">
        <v>31.1999999999999</v>
      </c>
      <c r="BN332">
        <v>19</v>
      </c>
      <c r="BO332">
        <v>0</v>
      </c>
      <c r="BP332">
        <v>0</v>
      </c>
      <c r="BQ332">
        <v>0</v>
      </c>
      <c r="BR332">
        <v>35</v>
      </c>
      <c r="BS332">
        <v>50</v>
      </c>
      <c r="BT332">
        <v>14</v>
      </c>
      <c r="BU332">
        <v>173</v>
      </c>
      <c r="BV332">
        <v>326</v>
      </c>
      <c r="BW332">
        <v>228</v>
      </c>
      <c r="BX332">
        <v>82</v>
      </c>
      <c r="BY332">
        <v>93</v>
      </c>
      <c r="BZ332">
        <v>60</v>
      </c>
      <c r="CA332">
        <v>93</v>
      </c>
      <c r="CB332">
        <v>168</v>
      </c>
      <c r="CC332">
        <v>7</v>
      </c>
      <c r="CD332">
        <v>19</v>
      </c>
      <c r="CE332">
        <v>10</v>
      </c>
      <c r="CF332">
        <v>0</v>
      </c>
      <c r="CG332">
        <v>0</v>
      </c>
      <c r="CH332">
        <v>0</v>
      </c>
      <c r="CI332">
        <v>0</v>
      </c>
      <c r="CJ332">
        <v>0</v>
      </c>
      <c r="CK332">
        <v>19</v>
      </c>
      <c r="CL332">
        <v>10</v>
      </c>
      <c r="CM332">
        <v>358</v>
      </c>
      <c r="CN332">
        <v>871</v>
      </c>
      <c r="CO332">
        <v>30</v>
      </c>
      <c r="CP332">
        <v>62</v>
      </c>
      <c r="CQ332">
        <v>0</v>
      </c>
      <c r="CR332">
        <v>19</v>
      </c>
      <c r="CS332">
        <v>37</v>
      </c>
      <c r="CT332">
        <v>22</v>
      </c>
      <c r="CU332">
        <v>1086</v>
      </c>
      <c r="CV332">
        <v>130</v>
      </c>
      <c r="CW332">
        <v>154</v>
      </c>
      <c r="CX332">
        <v>40</v>
      </c>
      <c r="CY332">
        <v>40</v>
      </c>
      <c r="CZ332">
        <v>101</v>
      </c>
      <c r="DA332">
        <v>0</v>
      </c>
      <c r="DB332">
        <v>310</v>
      </c>
      <c r="DC332">
        <v>152</v>
      </c>
      <c r="DD332">
        <v>140</v>
      </c>
      <c r="DE332">
        <v>19</v>
      </c>
      <c r="DF332">
        <v>36786</v>
      </c>
      <c r="DG332">
        <v>1.54</v>
      </c>
      <c r="DH332">
        <v>353</v>
      </c>
      <c r="DI332">
        <v>990</v>
      </c>
      <c r="DJ332">
        <v>896</v>
      </c>
      <c r="DK332">
        <v>94</v>
      </c>
      <c r="DL332">
        <v>55</v>
      </c>
      <c r="DM332">
        <f t="shared" si="55"/>
        <v>1</v>
      </c>
      <c r="DN332">
        <f t="shared" si="56"/>
        <v>0</v>
      </c>
      <c r="DO332">
        <f t="shared" si="57"/>
        <v>0</v>
      </c>
      <c r="DP332">
        <f t="shared" si="58"/>
        <v>0</v>
      </c>
      <c r="DQ332">
        <f t="shared" si="59"/>
        <v>0</v>
      </c>
      <c r="DR332">
        <f t="shared" si="60"/>
        <v>0</v>
      </c>
      <c r="DS332">
        <f t="shared" si="61"/>
        <v>0</v>
      </c>
      <c r="DT332">
        <f t="shared" si="62"/>
        <v>0</v>
      </c>
      <c r="DU332">
        <f t="shared" si="63"/>
        <v>0</v>
      </c>
      <c r="DV332">
        <f t="shared" si="64"/>
        <v>0</v>
      </c>
      <c r="DW332">
        <f t="shared" si="65"/>
        <v>0</v>
      </c>
    </row>
    <row r="333" spans="1:127" x14ac:dyDescent="0.25">
      <c r="A333">
        <v>20118119853</v>
      </c>
      <c r="B333">
        <v>8865</v>
      </c>
      <c r="C333" t="s">
        <v>254</v>
      </c>
      <c r="D333">
        <v>0.09</v>
      </c>
      <c r="E333">
        <v>20110731</v>
      </c>
      <c r="F333" t="s">
        <v>255</v>
      </c>
      <c r="G333">
        <v>4223</v>
      </c>
      <c r="H333">
        <v>0</v>
      </c>
      <c r="I333" t="s">
        <v>161</v>
      </c>
      <c r="J333">
        <v>19</v>
      </c>
      <c r="K333" t="s">
        <v>246</v>
      </c>
      <c r="L333" t="s">
        <v>42</v>
      </c>
      <c r="M333" t="s">
        <v>11</v>
      </c>
      <c r="N333" t="s">
        <v>43</v>
      </c>
      <c r="O333" t="s">
        <v>44</v>
      </c>
      <c r="P333" t="s">
        <v>45</v>
      </c>
      <c r="Q333" t="s">
        <v>72</v>
      </c>
      <c r="R333" t="s">
        <v>195</v>
      </c>
      <c r="S333" t="s">
        <v>98</v>
      </c>
      <c r="T333" t="s">
        <v>1349</v>
      </c>
      <c r="U333" t="s">
        <v>59</v>
      </c>
      <c r="V333" t="s">
        <v>77</v>
      </c>
      <c r="W333" t="s">
        <v>76</v>
      </c>
      <c r="X333">
        <v>11</v>
      </c>
      <c r="Y333" t="s">
        <v>60</v>
      </c>
      <c r="Z333" t="s">
        <v>74</v>
      </c>
      <c r="AA333" t="s">
        <v>54</v>
      </c>
      <c r="AB333" t="s">
        <v>11</v>
      </c>
      <c r="AC333" t="s">
        <v>86</v>
      </c>
      <c r="AD333" t="s">
        <v>97</v>
      </c>
      <c r="AE333" t="s">
        <v>54</v>
      </c>
      <c r="AF333" t="s">
        <v>48</v>
      </c>
      <c r="AG333" t="s">
        <v>129</v>
      </c>
      <c r="AH333">
        <v>21</v>
      </c>
      <c r="AI333" t="s">
        <v>60</v>
      </c>
      <c r="AJ333" t="s">
        <v>50</v>
      </c>
      <c r="AK333" t="s">
        <v>51</v>
      </c>
      <c r="AL333" t="s">
        <v>54</v>
      </c>
      <c r="AM333" t="s">
        <v>11</v>
      </c>
      <c r="AN333" t="s">
        <v>61</v>
      </c>
      <c r="AO333" t="s">
        <v>62</v>
      </c>
      <c r="AP333" t="s">
        <v>1350</v>
      </c>
      <c r="AQ333" t="s">
        <v>63</v>
      </c>
      <c r="AR333">
        <v>0</v>
      </c>
      <c r="AS333">
        <v>0</v>
      </c>
      <c r="AT333">
        <v>0</v>
      </c>
      <c r="AU333">
        <v>1</v>
      </c>
      <c r="AV333" t="s">
        <v>11</v>
      </c>
      <c r="AW333">
        <v>12</v>
      </c>
      <c r="AX333" t="s">
        <v>64</v>
      </c>
      <c r="AY333">
        <v>1</v>
      </c>
      <c r="AZ333" t="s">
        <v>90</v>
      </c>
      <c r="BA333">
        <v>41.458157999999898</v>
      </c>
      <c r="BB333">
        <v>-81.714741000000004</v>
      </c>
      <c r="BC333">
        <v>2011</v>
      </c>
      <c r="BD333">
        <v>7</v>
      </c>
      <c r="BE333">
        <v>9581</v>
      </c>
      <c r="BF333">
        <v>130</v>
      </c>
      <c r="BG333">
        <v>390351053002</v>
      </c>
      <c r="BH333">
        <v>1839</v>
      </c>
      <c r="BI333">
        <v>201829</v>
      </c>
      <c r="BJ333">
        <v>737</v>
      </c>
      <c r="BK333">
        <v>310</v>
      </c>
      <c r="BL333">
        <v>427</v>
      </c>
      <c r="BM333">
        <v>33.5</v>
      </c>
      <c r="BN333">
        <v>91</v>
      </c>
      <c r="BO333">
        <v>135</v>
      </c>
      <c r="BP333">
        <v>22</v>
      </c>
      <c r="BQ333">
        <v>31</v>
      </c>
      <c r="BR333">
        <v>0</v>
      </c>
      <c r="BS333">
        <v>11</v>
      </c>
      <c r="BT333">
        <v>0</v>
      </c>
      <c r="BU333">
        <v>23</v>
      </c>
      <c r="BV333">
        <v>30</v>
      </c>
      <c r="BW333">
        <v>40</v>
      </c>
      <c r="BX333">
        <v>51</v>
      </c>
      <c r="BY333">
        <v>91</v>
      </c>
      <c r="BZ333">
        <v>66</v>
      </c>
      <c r="CA333">
        <v>70</v>
      </c>
      <c r="CB333">
        <v>30</v>
      </c>
      <c r="CC333">
        <v>13</v>
      </c>
      <c r="CD333">
        <v>8</v>
      </c>
      <c r="CE333">
        <v>0</v>
      </c>
      <c r="CF333">
        <v>8</v>
      </c>
      <c r="CG333">
        <v>0</v>
      </c>
      <c r="CH333">
        <v>7</v>
      </c>
      <c r="CI333">
        <v>0</v>
      </c>
      <c r="CJ333">
        <v>10</v>
      </c>
      <c r="CK333">
        <v>279</v>
      </c>
      <c r="CL333">
        <v>25</v>
      </c>
      <c r="CM333">
        <v>92</v>
      </c>
      <c r="CN333">
        <v>400</v>
      </c>
      <c r="CO333">
        <v>0</v>
      </c>
      <c r="CP333">
        <v>0</v>
      </c>
      <c r="CQ333">
        <v>0</v>
      </c>
      <c r="CR333">
        <v>158</v>
      </c>
      <c r="CS333">
        <v>87</v>
      </c>
      <c r="CT333">
        <v>441</v>
      </c>
      <c r="CU333">
        <v>424</v>
      </c>
      <c r="CV333">
        <v>219</v>
      </c>
      <c r="CW333">
        <v>74</v>
      </c>
      <c r="CX333">
        <v>52</v>
      </c>
      <c r="CY333">
        <v>11</v>
      </c>
      <c r="CZ333">
        <v>44</v>
      </c>
      <c r="DA333">
        <v>13</v>
      </c>
      <c r="DB333">
        <v>0</v>
      </c>
      <c r="DC333">
        <v>11</v>
      </c>
      <c r="DD333">
        <v>0</v>
      </c>
      <c r="DE333">
        <v>0</v>
      </c>
      <c r="DF333">
        <v>9974</v>
      </c>
      <c r="DG333">
        <v>2.61</v>
      </c>
      <c r="DH333">
        <v>81</v>
      </c>
      <c r="DI333">
        <v>385</v>
      </c>
      <c r="DJ333">
        <v>282</v>
      </c>
      <c r="DK333">
        <v>103</v>
      </c>
      <c r="DL333">
        <v>76</v>
      </c>
      <c r="DM333">
        <f t="shared" si="55"/>
        <v>1</v>
      </c>
      <c r="DN333">
        <f t="shared" si="56"/>
        <v>0</v>
      </c>
      <c r="DO333">
        <f t="shared" si="57"/>
        <v>0</v>
      </c>
      <c r="DP333">
        <f t="shared" si="58"/>
        <v>0</v>
      </c>
      <c r="DQ333">
        <f t="shared" si="59"/>
        <v>0</v>
      </c>
      <c r="DR333">
        <f t="shared" si="60"/>
        <v>0</v>
      </c>
      <c r="DS333">
        <f t="shared" si="61"/>
        <v>0</v>
      </c>
      <c r="DT333">
        <f t="shared" si="62"/>
        <v>0</v>
      </c>
      <c r="DU333">
        <f t="shared" si="63"/>
        <v>0</v>
      </c>
      <c r="DV333">
        <f t="shared" si="64"/>
        <v>0</v>
      </c>
      <c r="DW333">
        <f t="shared" si="65"/>
        <v>0</v>
      </c>
    </row>
    <row r="334" spans="1:127" x14ac:dyDescent="0.25">
      <c r="A334">
        <v>20144002408</v>
      </c>
      <c r="B334">
        <v>584</v>
      </c>
      <c r="C334" t="s">
        <v>429</v>
      </c>
      <c r="D334">
        <v>0.49</v>
      </c>
      <c r="E334">
        <v>20140113</v>
      </c>
      <c r="F334" t="s">
        <v>430</v>
      </c>
      <c r="G334">
        <v>85</v>
      </c>
      <c r="H334">
        <v>0</v>
      </c>
      <c r="I334" t="s">
        <v>40</v>
      </c>
      <c r="J334">
        <v>10</v>
      </c>
      <c r="K334" t="s">
        <v>41</v>
      </c>
      <c r="L334" t="s">
        <v>42</v>
      </c>
      <c r="M334" t="s">
        <v>11</v>
      </c>
      <c r="N334" t="s">
        <v>70</v>
      </c>
      <c r="O334" t="s">
        <v>44</v>
      </c>
      <c r="P334" t="s">
        <v>45</v>
      </c>
      <c r="Q334" t="s">
        <v>46</v>
      </c>
      <c r="R334" t="s">
        <v>47</v>
      </c>
      <c r="S334" t="s">
        <v>47</v>
      </c>
      <c r="T334" t="s">
        <v>1351</v>
      </c>
      <c r="U334" t="s">
        <v>110</v>
      </c>
      <c r="V334" t="s">
        <v>51</v>
      </c>
      <c r="W334" t="s">
        <v>50</v>
      </c>
      <c r="X334" t="s">
        <v>11</v>
      </c>
      <c r="Y334" t="s">
        <v>11</v>
      </c>
      <c r="Z334" t="s">
        <v>85</v>
      </c>
      <c r="AA334">
        <v>0</v>
      </c>
      <c r="AB334" t="s">
        <v>11</v>
      </c>
      <c r="AC334" t="s">
        <v>86</v>
      </c>
      <c r="AD334" t="s">
        <v>56</v>
      </c>
      <c r="AE334" t="s">
        <v>54</v>
      </c>
      <c r="AF334" t="s">
        <v>98</v>
      </c>
      <c r="AG334" t="s">
        <v>59</v>
      </c>
      <c r="AH334">
        <v>48</v>
      </c>
      <c r="AI334" t="s">
        <v>52</v>
      </c>
      <c r="AJ334" t="s">
        <v>76</v>
      </c>
      <c r="AK334" t="s">
        <v>77</v>
      </c>
      <c r="AL334" t="s">
        <v>54</v>
      </c>
      <c r="AM334" t="s">
        <v>11</v>
      </c>
      <c r="AN334" t="s">
        <v>61</v>
      </c>
      <c r="AO334" t="s">
        <v>62</v>
      </c>
      <c r="AP334" t="s">
        <v>1352</v>
      </c>
      <c r="AQ334" t="s">
        <v>63</v>
      </c>
      <c r="AR334">
        <v>0</v>
      </c>
      <c r="AS334">
        <v>0</v>
      </c>
      <c r="AT334">
        <v>0</v>
      </c>
      <c r="AU334">
        <v>0</v>
      </c>
      <c r="AV334" t="s">
        <v>11</v>
      </c>
      <c r="AW334">
        <v>12</v>
      </c>
      <c r="AX334" t="s">
        <v>64</v>
      </c>
      <c r="AY334">
        <v>1</v>
      </c>
      <c r="AZ334" t="s">
        <v>1</v>
      </c>
      <c r="BA334">
        <v>41.470574999999897</v>
      </c>
      <c r="BB334">
        <v>-81.743132000000003</v>
      </c>
      <c r="BC334">
        <v>2014</v>
      </c>
      <c r="BD334">
        <v>1</v>
      </c>
      <c r="BE334">
        <v>9652</v>
      </c>
      <c r="BF334">
        <v>72</v>
      </c>
      <c r="BG334">
        <v>390351018002</v>
      </c>
      <c r="BH334">
        <v>1127</v>
      </c>
      <c r="BI334">
        <v>231015</v>
      </c>
      <c r="BJ334">
        <v>709</v>
      </c>
      <c r="BK334">
        <v>371</v>
      </c>
      <c r="BL334">
        <v>338</v>
      </c>
      <c r="BM334">
        <v>30.5</v>
      </c>
      <c r="BN334">
        <v>36</v>
      </c>
      <c r="BO334">
        <v>23</v>
      </c>
      <c r="BP334">
        <v>107</v>
      </c>
      <c r="BQ334">
        <v>21</v>
      </c>
      <c r="BR334">
        <v>9</v>
      </c>
      <c r="BS334">
        <v>18</v>
      </c>
      <c r="BT334">
        <v>52</v>
      </c>
      <c r="BU334">
        <v>40</v>
      </c>
      <c r="BV334">
        <v>29</v>
      </c>
      <c r="BW334">
        <v>107</v>
      </c>
      <c r="BX334">
        <v>42</v>
      </c>
      <c r="BY334">
        <v>28</v>
      </c>
      <c r="BZ334">
        <v>76</v>
      </c>
      <c r="CA334">
        <v>44</v>
      </c>
      <c r="CB334">
        <v>7</v>
      </c>
      <c r="CC334">
        <v>10</v>
      </c>
      <c r="CD334">
        <v>24</v>
      </c>
      <c r="CE334">
        <v>0</v>
      </c>
      <c r="CF334">
        <v>28</v>
      </c>
      <c r="CG334">
        <v>8</v>
      </c>
      <c r="CH334">
        <v>0</v>
      </c>
      <c r="CI334">
        <v>0</v>
      </c>
      <c r="CJ334">
        <v>0</v>
      </c>
      <c r="CK334">
        <v>187</v>
      </c>
      <c r="CL334">
        <v>36</v>
      </c>
      <c r="CM334">
        <v>224</v>
      </c>
      <c r="CN334">
        <v>460</v>
      </c>
      <c r="CO334">
        <v>0</v>
      </c>
      <c r="CP334">
        <v>0</v>
      </c>
      <c r="CQ334">
        <v>0</v>
      </c>
      <c r="CR334">
        <v>17</v>
      </c>
      <c r="CS334">
        <v>8</v>
      </c>
      <c r="CT334">
        <v>136</v>
      </c>
      <c r="CU334">
        <v>403</v>
      </c>
      <c r="CV334">
        <v>116</v>
      </c>
      <c r="CW334">
        <v>139</v>
      </c>
      <c r="CX334">
        <v>48</v>
      </c>
      <c r="CY334">
        <v>30</v>
      </c>
      <c r="CZ334">
        <v>18</v>
      </c>
      <c r="DA334">
        <v>19</v>
      </c>
      <c r="DB334">
        <v>33</v>
      </c>
      <c r="DC334">
        <v>0</v>
      </c>
      <c r="DD334">
        <v>0</v>
      </c>
      <c r="DE334">
        <v>0</v>
      </c>
      <c r="DF334">
        <v>26125</v>
      </c>
      <c r="DG334">
        <v>2.37</v>
      </c>
      <c r="DH334">
        <v>98</v>
      </c>
      <c r="DI334">
        <v>387</v>
      </c>
      <c r="DJ334">
        <v>299</v>
      </c>
      <c r="DK334">
        <v>88</v>
      </c>
      <c r="DL334">
        <v>76</v>
      </c>
      <c r="DM334">
        <f t="shared" si="55"/>
        <v>0</v>
      </c>
      <c r="DN334">
        <f t="shared" si="56"/>
        <v>0</v>
      </c>
      <c r="DO334">
        <f t="shared" si="57"/>
        <v>0</v>
      </c>
      <c r="DP334">
        <f t="shared" si="58"/>
        <v>1</v>
      </c>
      <c r="DQ334">
        <f t="shared" si="59"/>
        <v>0</v>
      </c>
      <c r="DR334">
        <f t="shared" si="60"/>
        <v>0</v>
      </c>
      <c r="DS334">
        <f t="shared" si="61"/>
        <v>0</v>
      </c>
      <c r="DT334">
        <f t="shared" si="62"/>
        <v>0</v>
      </c>
      <c r="DU334">
        <f t="shared" si="63"/>
        <v>0</v>
      </c>
      <c r="DV334">
        <f t="shared" si="64"/>
        <v>0</v>
      </c>
      <c r="DW334">
        <f t="shared" si="65"/>
        <v>0</v>
      </c>
    </row>
    <row r="335" spans="1:127" x14ac:dyDescent="0.25">
      <c r="A335">
        <v>20144006332</v>
      </c>
      <c r="B335">
        <v>1950</v>
      </c>
      <c r="C335" t="s">
        <v>65</v>
      </c>
      <c r="D335">
        <v>4.97</v>
      </c>
      <c r="E335">
        <v>20140202</v>
      </c>
      <c r="F335" t="s">
        <v>66</v>
      </c>
      <c r="G335" t="s">
        <v>685</v>
      </c>
      <c r="H335">
        <v>0</v>
      </c>
      <c r="I335" t="s">
        <v>161</v>
      </c>
      <c r="J335">
        <v>13</v>
      </c>
      <c r="K335" t="s">
        <v>41</v>
      </c>
      <c r="L335" t="s">
        <v>42</v>
      </c>
      <c r="M335" t="s">
        <v>11</v>
      </c>
      <c r="N335" t="s">
        <v>43</v>
      </c>
      <c r="O335" t="s">
        <v>71</v>
      </c>
      <c r="P335" t="s">
        <v>135</v>
      </c>
      <c r="Q335" t="s">
        <v>47</v>
      </c>
      <c r="R335" t="s">
        <v>47</v>
      </c>
      <c r="S335" t="s">
        <v>47</v>
      </c>
      <c r="T335" t="s">
        <v>1353</v>
      </c>
      <c r="U335" t="s">
        <v>110</v>
      </c>
      <c r="V335" t="s">
        <v>51</v>
      </c>
      <c r="W335" t="s">
        <v>76</v>
      </c>
      <c r="X335" t="s">
        <v>11</v>
      </c>
      <c r="Y335" t="s">
        <v>11</v>
      </c>
      <c r="Z335" t="s">
        <v>85</v>
      </c>
      <c r="AA335">
        <v>0</v>
      </c>
      <c r="AB335" t="s">
        <v>11</v>
      </c>
      <c r="AC335" t="s">
        <v>86</v>
      </c>
      <c r="AD335" t="s">
        <v>56</v>
      </c>
      <c r="AE335" t="s">
        <v>57</v>
      </c>
      <c r="AF335" t="s">
        <v>122</v>
      </c>
      <c r="AG335" t="s">
        <v>59</v>
      </c>
      <c r="AH335">
        <v>56</v>
      </c>
      <c r="AI335" t="s">
        <v>52</v>
      </c>
      <c r="AJ335" t="s">
        <v>76</v>
      </c>
      <c r="AK335" t="s">
        <v>77</v>
      </c>
      <c r="AL335" t="s">
        <v>54</v>
      </c>
      <c r="AM335" t="s">
        <v>11</v>
      </c>
      <c r="AN335" t="s">
        <v>61</v>
      </c>
      <c r="AO335" t="s">
        <v>62</v>
      </c>
      <c r="AP335" t="s">
        <v>1354</v>
      </c>
      <c r="AQ335" t="s">
        <v>63</v>
      </c>
      <c r="AR335">
        <v>0</v>
      </c>
      <c r="AS335">
        <v>1</v>
      </c>
      <c r="AT335">
        <v>0</v>
      </c>
      <c r="AU335">
        <v>0</v>
      </c>
      <c r="AV335" t="s">
        <v>78</v>
      </c>
      <c r="AW335">
        <v>12</v>
      </c>
      <c r="AX335" t="s">
        <v>64</v>
      </c>
      <c r="AY335">
        <v>1</v>
      </c>
      <c r="AZ335" t="s">
        <v>1</v>
      </c>
      <c r="BA335">
        <v>41.480128000000001</v>
      </c>
      <c r="BB335">
        <v>-81.748536000000001</v>
      </c>
      <c r="BC335">
        <v>2014</v>
      </c>
      <c r="BD335">
        <v>2</v>
      </c>
      <c r="BE335">
        <v>9739</v>
      </c>
      <c r="BF335">
        <v>1114</v>
      </c>
      <c r="BG335">
        <v>390351017001</v>
      </c>
      <c r="BH335">
        <v>1691</v>
      </c>
      <c r="BI335">
        <v>298941</v>
      </c>
      <c r="BJ335">
        <v>755</v>
      </c>
      <c r="BK335">
        <v>213</v>
      </c>
      <c r="BL335">
        <v>542</v>
      </c>
      <c r="BM335">
        <v>18.899999999999899</v>
      </c>
      <c r="BN335">
        <v>52</v>
      </c>
      <c r="BO335">
        <v>138</v>
      </c>
      <c r="BP335">
        <v>75</v>
      </c>
      <c r="BQ335">
        <v>88</v>
      </c>
      <c r="BR335">
        <v>69</v>
      </c>
      <c r="BS335">
        <v>31</v>
      </c>
      <c r="BT335">
        <v>0</v>
      </c>
      <c r="BU335">
        <v>0</v>
      </c>
      <c r="BV335">
        <v>29</v>
      </c>
      <c r="BW335">
        <v>90</v>
      </c>
      <c r="BX335">
        <v>10</v>
      </c>
      <c r="BY335">
        <v>92</v>
      </c>
      <c r="BZ335">
        <v>0</v>
      </c>
      <c r="CA335">
        <v>32</v>
      </c>
      <c r="CB335">
        <v>25</v>
      </c>
      <c r="CC335">
        <v>0</v>
      </c>
      <c r="CD335">
        <v>18</v>
      </c>
      <c r="CE335">
        <v>0</v>
      </c>
      <c r="CF335">
        <v>6</v>
      </c>
      <c r="CG335">
        <v>0</v>
      </c>
      <c r="CH335">
        <v>0</v>
      </c>
      <c r="CI335">
        <v>0</v>
      </c>
      <c r="CJ335">
        <v>0</v>
      </c>
      <c r="CK335">
        <v>353</v>
      </c>
      <c r="CL335">
        <v>6</v>
      </c>
      <c r="CM335">
        <v>280</v>
      </c>
      <c r="CN335">
        <v>206</v>
      </c>
      <c r="CO335">
        <v>8</v>
      </c>
      <c r="CP335">
        <v>49</v>
      </c>
      <c r="CQ335">
        <v>0</v>
      </c>
      <c r="CR335">
        <v>0</v>
      </c>
      <c r="CS335">
        <v>212</v>
      </c>
      <c r="CT335">
        <v>320</v>
      </c>
      <c r="CU335">
        <v>302</v>
      </c>
      <c r="CV335">
        <v>80</v>
      </c>
      <c r="CW335">
        <v>57</v>
      </c>
      <c r="CX335">
        <v>28</v>
      </c>
      <c r="CY335">
        <v>41</v>
      </c>
      <c r="CZ335">
        <v>73</v>
      </c>
      <c r="DA335">
        <v>19</v>
      </c>
      <c r="DB335">
        <v>4</v>
      </c>
      <c r="DC335">
        <v>0</v>
      </c>
      <c r="DD335">
        <v>0</v>
      </c>
      <c r="DE335">
        <v>0</v>
      </c>
      <c r="DF335">
        <v>19044</v>
      </c>
      <c r="DG335">
        <v>3.27</v>
      </c>
      <c r="DH335">
        <v>83</v>
      </c>
      <c r="DI335">
        <v>379</v>
      </c>
      <c r="DJ335">
        <v>231</v>
      </c>
      <c r="DK335">
        <v>148</v>
      </c>
      <c r="DL335">
        <v>10</v>
      </c>
      <c r="DM335">
        <f t="shared" si="55"/>
        <v>0</v>
      </c>
      <c r="DN335">
        <f t="shared" si="56"/>
        <v>0</v>
      </c>
      <c r="DO335">
        <f t="shared" si="57"/>
        <v>0</v>
      </c>
      <c r="DP335">
        <f t="shared" si="58"/>
        <v>1</v>
      </c>
      <c r="DQ335">
        <f t="shared" si="59"/>
        <v>0</v>
      </c>
      <c r="DR335">
        <f t="shared" si="60"/>
        <v>0</v>
      </c>
      <c r="DS335">
        <f t="shared" si="61"/>
        <v>0</v>
      </c>
      <c r="DT335">
        <f t="shared" si="62"/>
        <v>0</v>
      </c>
      <c r="DU335">
        <f t="shared" si="63"/>
        <v>0</v>
      </c>
      <c r="DV335">
        <f t="shared" si="64"/>
        <v>0</v>
      </c>
      <c r="DW335">
        <f t="shared" si="65"/>
        <v>0</v>
      </c>
    </row>
    <row r="336" spans="1:127" x14ac:dyDescent="0.25">
      <c r="A336">
        <v>20118067792</v>
      </c>
      <c r="B336">
        <v>4919</v>
      </c>
      <c r="C336" t="s">
        <v>401</v>
      </c>
      <c r="D336">
        <v>0.53</v>
      </c>
      <c r="E336">
        <v>20110425</v>
      </c>
      <c r="F336" t="s">
        <v>402</v>
      </c>
      <c r="G336" t="s">
        <v>178</v>
      </c>
      <c r="H336">
        <v>0.01</v>
      </c>
      <c r="I336" t="s">
        <v>40</v>
      </c>
      <c r="J336">
        <v>13</v>
      </c>
      <c r="K336" t="s">
        <v>41</v>
      </c>
      <c r="L336" t="s">
        <v>42</v>
      </c>
      <c r="M336" t="s">
        <v>11</v>
      </c>
      <c r="N336" t="s">
        <v>43</v>
      </c>
      <c r="O336" t="s">
        <v>121</v>
      </c>
      <c r="P336" t="s">
        <v>104</v>
      </c>
      <c r="Q336" t="s">
        <v>46</v>
      </c>
      <c r="R336" t="s">
        <v>47</v>
      </c>
      <c r="S336" t="s">
        <v>47</v>
      </c>
      <c r="T336" t="s">
        <v>1355</v>
      </c>
      <c r="U336" t="s">
        <v>110</v>
      </c>
      <c r="V336" t="s">
        <v>47</v>
      </c>
      <c r="W336" t="s">
        <v>47</v>
      </c>
      <c r="X336">
        <v>45</v>
      </c>
      <c r="Y336" t="s">
        <v>52</v>
      </c>
      <c r="Z336" t="s">
        <v>132</v>
      </c>
      <c r="AA336">
        <v>0</v>
      </c>
      <c r="AB336" t="s">
        <v>11</v>
      </c>
      <c r="AC336" t="s">
        <v>75</v>
      </c>
      <c r="AD336" t="s">
        <v>97</v>
      </c>
      <c r="AE336" t="s">
        <v>57</v>
      </c>
      <c r="AF336" t="s">
        <v>122</v>
      </c>
      <c r="AG336" t="s">
        <v>59</v>
      </c>
      <c r="AH336">
        <v>54</v>
      </c>
      <c r="AI336" t="s">
        <v>60</v>
      </c>
      <c r="AJ336" t="s">
        <v>50</v>
      </c>
      <c r="AK336" t="s">
        <v>51</v>
      </c>
      <c r="AL336" t="s">
        <v>54</v>
      </c>
      <c r="AM336" t="s">
        <v>11</v>
      </c>
      <c r="AN336" t="s">
        <v>61</v>
      </c>
      <c r="AO336" t="s">
        <v>62</v>
      </c>
      <c r="AP336" t="s">
        <v>1356</v>
      </c>
      <c r="AQ336" t="s">
        <v>63</v>
      </c>
      <c r="AR336">
        <v>0</v>
      </c>
      <c r="AS336">
        <v>0</v>
      </c>
      <c r="AT336">
        <v>1</v>
      </c>
      <c r="AU336">
        <v>0</v>
      </c>
      <c r="AV336" t="s">
        <v>11</v>
      </c>
      <c r="AW336">
        <v>12</v>
      </c>
      <c r="AX336" t="s">
        <v>64</v>
      </c>
      <c r="AY336">
        <v>1</v>
      </c>
      <c r="AZ336" t="s">
        <v>90</v>
      </c>
      <c r="BA336">
        <v>41.499156999999897</v>
      </c>
      <c r="BB336">
        <v>-81.674071999999896</v>
      </c>
      <c r="BC336">
        <v>2011</v>
      </c>
      <c r="BD336">
        <v>4</v>
      </c>
      <c r="BE336">
        <v>9855</v>
      </c>
      <c r="BF336">
        <v>1</v>
      </c>
      <c r="BG336">
        <v>390351077012</v>
      </c>
      <c r="BH336">
        <v>748</v>
      </c>
      <c r="BI336">
        <v>224228</v>
      </c>
      <c r="BJ336">
        <v>521</v>
      </c>
      <c r="BK336">
        <v>333</v>
      </c>
      <c r="BL336">
        <v>188</v>
      </c>
      <c r="BM336">
        <v>22.3</v>
      </c>
      <c r="BN336">
        <v>30</v>
      </c>
      <c r="BO336">
        <v>7</v>
      </c>
      <c r="BP336">
        <v>0</v>
      </c>
      <c r="BQ336">
        <v>0</v>
      </c>
      <c r="BR336">
        <v>111</v>
      </c>
      <c r="BS336">
        <v>62</v>
      </c>
      <c r="BT336">
        <v>32</v>
      </c>
      <c r="BU336">
        <v>130</v>
      </c>
      <c r="BV336">
        <v>50</v>
      </c>
      <c r="BW336">
        <v>20</v>
      </c>
      <c r="BX336">
        <v>18</v>
      </c>
      <c r="BY336">
        <v>10</v>
      </c>
      <c r="BZ336">
        <v>4</v>
      </c>
      <c r="CA336">
        <v>41</v>
      </c>
      <c r="CB336">
        <v>0</v>
      </c>
      <c r="CC336">
        <v>6</v>
      </c>
      <c r="CD336">
        <v>0</v>
      </c>
      <c r="CE336">
        <v>0</v>
      </c>
      <c r="CF336">
        <v>0</v>
      </c>
      <c r="CG336">
        <v>0</v>
      </c>
      <c r="CH336">
        <v>0</v>
      </c>
      <c r="CI336">
        <v>0</v>
      </c>
      <c r="CJ336">
        <v>0</v>
      </c>
      <c r="CK336">
        <v>37</v>
      </c>
      <c r="CL336">
        <v>0</v>
      </c>
      <c r="CM336">
        <v>140</v>
      </c>
      <c r="CN336">
        <v>277</v>
      </c>
      <c r="CO336">
        <v>8</v>
      </c>
      <c r="CP336">
        <v>8</v>
      </c>
      <c r="CQ336">
        <v>14</v>
      </c>
      <c r="CR336">
        <v>0</v>
      </c>
      <c r="CS336">
        <v>74</v>
      </c>
      <c r="CT336">
        <v>0</v>
      </c>
      <c r="CU336">
        <v>149</v>
      </c>
      <c r="CV336">
        <v>0</v>
      </c>
      <c r="CW336">
        <v>22</v>
      </c>
      <c r="CX336">
        <v>34</v>
      </c>
      <c r="CY336">
        <v>0</v>
      </c>
      <c r="CZ336">
        <v>14</v>
      </c>
      <c r="DA336">
        <v>26</v>
      </c>
      <c r="DB336">
        <v>37</v>
      </c>
      <c r="DC336">
        <v>10</v>
      </c>
      <c r="DD336">
        <v>6</v>
      </c>
      <c r="DE336">
        <v>0</v>
      </c>
      <c r="DF336">
        <v>17379</v>
      </c>
      <c r="DG336">
        <v>2.04</v>
      </c>
      <c r="DH336">
        <v>90</v>
      </c>
      <c r="DI336">
        <v>304</v>
      </c>
      <c r="DJ336">
        <v>255</v>
      </c>
      <c r="DK336">
        <v>49</v>
      </c>
      <c r="DL336">
        <v>0</v>
      </c>
      <c r="DM336">
        <f t="shared" si="55"/>
        <v>1</v>
      </c>
      <c r="DN336">
        <f t="shared" si="56"/>
        <v>0</v>
      </c>
      <c r="DO336">
        <f t="shared" si="57"/>
        <v>0</v>
      </c>
      <c r="DP336">
        <f t="shared" si="58"/>
        <v>0</v>
      </c>
      <c r="DQ336">
        <f t="shared" si="59"/>
        <v>0</v>
      </c>
      <c r="DR336">
        <f t="shared" si="60"/>
        <v>0</v>
      </c>
      <c r="DS336">
        <f t="shared" si="61"/>
        <v>0</v>
      </c>
      <c r="DT336">
        <f t="shared" si="62"/>
        <v>0</v>
      </c>
      <c r="DU336">
        <f t="shared" si="63"/>
        <v>0</v>
      </c>
      <c r="DV336">
        <f t="shared" si="64"/>
        <v>0</v>
      </c>
      <c r="DW336">
        <f t="shared" si="65"/>
        <v>0</v>
      </c>
    </row>
    <row r="337" spans="1:127" x14ac:dyDescent="0.25">
      <c r="A337">
        <v>20124021241</v>
      </c>
      <c r="B337">
        <v>13083</v>
      </c>
      <c r="C337" t="s">
        <v>65</v>
      </c>
      <c r="D337">
        <v>5.0199999999999996</v>
      </c>
      <c r="E337">
        <v>20121127</v>
      </c>
      <c r="F337" t="s">
        <v>66</v>
      </c>
      <c r="G337">
        <v>93</v>
      </c>
      <c r="H337">
        <v>0</v>
      </c>
      <c r="I337" t="s">
        <v>115</v>
      </c>
      <c r="J337">
        <v>18</v>
      </c>
      <c r="K337" t="s">
        <v>118</v>
      </c>
      <c r="L337" t="s">
        <v>42</v>
      </c>
      <c r="M337" t="s">
        <v>11</v>
      </c>
      <c r="N337" t="s">
        <v>43</v>
      </c>
      <c r="O337" t="s">
        <v>71</v>
      </c>
      <c r="P337" t="s">
        <v>45</v>
      </c>
      <c r="Q337" t="s">
        <v>94</v>
      </c>
      <c r="R337" t="s">
        <v>47</v>
      </c>
      <c r="S337" t="s">
        <v>47</v>
      </c>
      <c r="T337" t="s">
        <v>1357</v>
      </c>
      <c r="U337" t="s">
        <v>110</v>
      </c>
      <c r="V337" t="s">
        <v>47</v>
      </c>
      <c r="W337" t="s">
        <v>47</v>
      </c>
      <c r="X337" t="s">
        <v>11</v>
      </c>
      <c r="Y337" t="s">
        <v>11</v>
      </c>
      <c r="Z337" t="s">
        <v>74</v>
      </c>
      <c r="AA337">
        <v>0</v>
      </c>
      <c r="AB337" t="s">
        <v>11</v>
      </c>
      <c r="AC337" t="s">
        <v>75</v>
      </c>
      <c r="AD337" t="s">
        <v>56</v>
      </c>
      <c r="AE337" t="s">
        <v>57</v>
      </c>
      <c r="AF337" t="s">
        <v>98</v>
      </c>
      <c r="AG337" t="s">
        <v>59</v>
      </c>
      <c r="AH337">
        <v>30</v>
      </c>
      <c r="AI337" t="s">
        <v>60</v>
      </c>
      <c r="AJ337" t="s">
        <v>77</v>
      </c>
      <c r="AK337" t="s">
        <v>76</v>
      </c>
      <c r="AL337" t="s">
        <v>54</v>
      </c>
      <c r="AM337" t="s">
        <v>11</v>
      </c>
      <c r="AN337" t="s">
        <v>61</v>
      </c>
      <c r="AO337" t="s">
        <v>62</v>
      </c>
      <c r="AP337" t="s">
        <v>1358</v>
      </c>
      <c r="AQ337" t="s">
        <v>63</v>
      </c>
      <c r="AR337">
        <v>0</v>
      </c>
      <c r="AS337">
        <v>1</v>
      </c>
      <c r="AT337">
        <v>0</v>
      </c>
      <c r="AU337">
        <v>0</v>
      </c>
      <c r="AV337" t="s">
        <v>11</v>
      </c>
      <c r="AW337">
        <v>12</v>
      </c>
      <c r="AX337" t="s">
        <v>64</v>
      </c>
      <c r="AY337">
        <v>1</v>
      </c>
      <c r="AZ337" t="s">
        <v>1</v>
      </c>
      <c r="BA337">
        <v>41.480201000000001</v>
      </c>
      <c r="BB337">
        <v>-81.747595000000004</v>
      </c>
      <c r="BC337">
        <v>2012</v>
      </c>
      <c r="BD337">
        <v>11</v>
      </c>
      <c r="BE337">
        <v>9973</v>
      </c>
      <c r="BF337">
        <v>1114</v>
      </c>
      <c r="BG337">
        <v>390351017001</v>
      </c>
      <c r="BH337">
        <v>1691</v>
      </c>
      <c r="BI337">
        <v>298941</v>
      </c>
      <c r="BJ337">
        <v>755</v>
      </c>
      <c r="BK337">
        <v>213</v>
      </c>
      <c r="BL337">
        <v>542</v>
      </c>
      <c r="BM337">
        <v>18.899999999999899</v>
      </c>
      <c r="BN337">
        <v>52</v>
      </c>
      <c r="BO337">
        <v>138</v>
      </c>
      <c r="BP337">
        <v>75</v>
      </c>
      <c r="BQ337">
        <v>88</v>
      </c>
      <c r="BR337">
        <v>69</v>
      </c>
      <c r="BS337">
        <v>31</v>
      </c>
      <c r="BT337">
        <v>0</v>
      </c>
      <c r="BU337">
        <v>0</v>
      </c>
      <c r="BV337">
        <v>29</v>
      </c>
      <c r="BW337">
        <v>90</v>
      </c>
      <c r="BX337">
        <v>10</v>
      </c>
      <c r="BY337">
        <v>92</v>
      </c>
      <c r="BZ337">
        <v>0</v>
      </c>
      <c r="CA337">
        <v>32</v>
      </c>
      <c r="CB337">
        <v>25</v>
      </c>
      <c r="CC337">
        <v>0</v>
      </c>
      <c r="CD337">
        <v>18</v>
      </c>
      <c r="CE337">
        <v>0</v>
      </c>
      <c r="CF337">
        <v>6</v>
      </c>
      <c r="CG337">
        <v>0</v>
      </c>
      <c r="CH337">
        <v>0</v>
      </c>
      <c r="CI337">
        <v>0</v>
      </c>
      <c r="CJ337">
        <v>0</v>
      </c>
      <c r="CK337">
        <v>353</v>
      </c>
      <c r="CL337">
        <v>6</v>
      </c>
      <c r="CM337">
        <v>280</v>
      </c>
      <c r="CN337">
        <v>206</v>
      </c>
      <c r="CO337">
        <v>8</v>
      </c>
      <c r="CP337">
        <v>49</v>
      </c>
      <c r="CQ337">
        <v>0</v>
      </c>
      <c r="CR337">
        <v>0</v>
      </c>
      <c r="CS337">
        <v>212</v>
      </c>
      <c r="CT337">
        <v>320</v>
      </c>
      <c r="CU337">
        <v>302</v>
      </c>
      <c r="CV337">
        <v>80</v>
      </c>
      <c r="CW337">
        <v>57</v>
      </c>
      <c r="CX337">
        <v>28</v>
      </c>
      <c r="CY337">
        <v>41</v>
      </c>
      <c r="CZ337">
        <v>73</v>
      </c>
      <c r="DA337">
        <v>19</v>
      </c>
      <c r="DB337">
        <v>4</v>
      </c>
      <c r="DC337">
        <v>0</v>
      </c>
      <c r="DD337">
        <v>0</v>
      </c>
      <c r="DE337">
        <v>0</v>
      </c>
      <c r="DF337">
        <v>19044</v>
      </c>
      <c r="DG337">
        <v>3.27</v>
      </c>
      <c r="DH337">
        <v>83</v>
      </c>
      <c r="DI337">
        <v>379</v>
      </c>
      <c r="DJ337">
        <v>231</v>
      </c>
      <c r="DK337">
        <v>148</v>
      </c>
      <c r="DL337">
        <v>10</v>
      </c>
      <c r="DM337">
        <f t="shared" si="55"/>
        <v>0</v>
      </c>
      <c r="DN337">
        <f t="shared" si="56"/>
        <v>1</v>
      </c>
      <c r="DO337">
        <f t="shared" si="57"/>
        <v>0</v>
      </c>
      <c r="DP337">
        <f t="shared" si="58"/>
        <v>0</v>
      </c>
      <c r="DQ337">
        <f t="shared" si="59"/>
        <v>0</v>
      </c>
      <c r="DR337">
        <f t="shared" si="60"/>
        <v>0</v>
      </c>
      <c r="DS337">
        <f t="shared" si="61"/>
        <v>0</v>
      </c>
      <c r="DT337">
        <f t="shared" si="62"/>
        <v>0</v>
      </c>
      <c r="DU337">
        <f t="shared" si="63"/>
        <v>0</v>
      </c>
      <c r="DV337">
        <f t="shared" si="64"/>
        <v>0</v>
      </c>
      <c r="DW337">
        <f t="shared" si="65"/>
        <v>0</v>
      </c>
    </row>
    <row r="338" spans="1:127" x14ac:dyDescent="0.25">
      <c r="A338">
        <v>20134025083</v>
      </c>
      <c r="B338">
        <v>4201</v>
      </c>
      <c r="C338" t="s">
        <v>224</v>
      </c>
      <c r="D338">
        <v>0.14000000000000001</v>
      </c>
      <c r="E338">
        <v>20130418</v>
      </c>
      <c r="F338" t="s">
        <v>225</v>
      </c>
      <c r="G338">
        <v>5902</v>
      </c>
      <c r="H338">
        <v>0</v>
      </c>
      <c r="I338" t="s">
        <v>67</v>
      </c>
      <c r="J338">
        <v>12</v>
      </c>
      <c r="K338" t="s">
        <v>41</v>
      </c>
      <c r="L338" t="s">
        <v>42</v>
      </c>
      <c r="M338" t="s">
        <v>11</v>
      </c>
      <c r="N338" t="s">
        <v>43</v>
      </c>
      <c r="O338" t="s">
        <v>71</v>
      </c>
      <c r="P338" t="s">
        <v>45</v>
      </c>
      <c r="Q338" t="s">
        <v>72</v>
      </c>
      <c r="R338" t="s">
        <v>83</v>
      </c>
      <c r="S338" t="s">
        <v>98</v>
      </c>
      <c r="T338" t="s">
        <v>1359</v>
      </c>
      <c r="U338" t="s">
        <v>59</v>
      </c>
      <c r="V338" t="s">
        <v>47</v>
      </c>
      <c r="W338" t="s">
        <v>47</v>
      </c>
      <c r="X338">
        <v>3</v>
      </c>
      <c r="Y338" t="s">
        <v>52</v>
      </c>
      <c r="Z338" t="s">
        <v>132</v>
      </c>
      <c r="AA338" t="s">
        <v>54</v>
      </c>
      <c r="AB338" t="s">
        <v>11</v>
      </c>
      <c r="AC338" t="s">
        <v>75</v>
      </c>
      <c r="AD338" t="s">
        <v>97</v>
      </c>
      <c r="AE338" t="s">
        <v>54</v>
      </c>
      <c r="AF338" t="s">
        <v>48</v>
      </c>
      <c r="AG338" t="s">
        <v>123</v>
      </c>
      <c r="AH338">
        <v>65</v>
      </c>
      <c r="AI338" t="s">
        <v>60</v>
      </c>
      <c r="AJ338" t="s">
        <v>77</v>
      </c>
      <c r="AK338" t="s">
        <v>76</v>
      </c>
      <c r="AL338" t="s">
        <v>54</v>
      </c>
      <c r="AM338" t="s">
        <v>11</v>
      </c>
      <c r="AN338" t="s">
        <v>61</v>
      </c>
      <c r="AO338" t="s">
        <v>62</v>
      </c>
      <c r="AP338" t="s">
        <v>1360</v>
      </c>
      <c r="AQ338" t="s">
        <v>63</v>
      </c>
      <c r="AR338">
        <v>0</v>
      </c>
      <c r="AS338">
        <v>0</v>
      </c>
      <c r="AT338">
        <v>1</v>
      </c>
      <c r="AU338">
        <v>0</v>
      </c>
      <c r="AV338" t="s">
        <v>11</v>
      </c>
      <c r="AW338">
        <v>12</v>
      </c>
      <c r="AX338" t="s">
        <v>64</v>
      </c>
      <c r="AY338">
        <v>1</v>
      </c>
      <c r="AZ338" t="s">
        <v>1</v>
      </c>
      <c r="BA338">
        <v>41.480618999999898</v>
      </c>
      <c r="BB338">
        <v>-81.727577999999895</v>
      </c>
      <c r="BC338">
        <v>2013</v>
      </c>
      <c r="BD338">
        <v>4</v>
      </c>
      <c r="BE338">
        <v>9993</v>
      </c>
      <c r="BF338">
        <v>96</v>
      </c>
      <c r="BG338">
        <v>390351034003</v>
      </c>
      <c r="BH338">
        <v>1862</v>
      </c>
      <c r="BI338">
        <v>199787</v>
      </c>
      <c r="BJ338">
        <v>608</v>
      </c>
      <c r="BK338">
        <v>353</v>
      </c>
      <c r="BL338">
        <v>255</v>
      </c>
      <c r="BM338">
        <v>44.6</v>
      </c>
      <c r="BN338">
        <v>32</v>
      </c>
      <c r="BO338">
        <v>21</v>
      </c>
      <c r="BP338">
        <v>6</v>
      </c>
      <c r="BQ338">
        <v>24</v>
      </c>
      <c r="BR338">
        <v>0</v>
      </c>
      <c r="BS338">
        <v>0</v>
      </c>
      <c r="BT338">
        <v>20</v>
      </c>
      <c r="BU338">
        <v>9</v>
      </c>
      <c r="BV338">
        <v>58</v>
      </c>
      <c r="BW338">
        <v>59</v>
      </c>
      <c r="BX338">
        <v>49</v>
      </c>
      <c r="BY338">
        <v>36</v>
      </c>
      <c r="BZ338">
        <v>95</v>
      </c>
      <c r="CA338">
        <v>37</v>
      </c>
      <c r="CB338">
        <v>38</v>
      </c>
      <c r="CC338">
        <v>0</v>
      </c>
      <c r="CD338">
        <v>0</v>
      </c>
      <c r="CE338">
        <v>50</v>
      </c>
      <c r="CF338">
        <v>0</v>
      </c>
      <c r="CG338">
        <v>25</v>
      </c>
      <c r="CH338">
        <v>0</v>
      </c>
      <c r="CI338">
        <v>28</v>
      </c>
      <c r="CJ338">
        <v>21</v>
      </c>
      <c r="CK338">
        <v>83</v>
      </c>
      <c r="CL338">
        <v>124</v>
      </c>
      <c r="CM338">
        <v>80</v>
      </c>
      <c r="CN338">
        <v>400</v>
      </c>
      <c r="CO338">
        <v>0</v>
      </c>
      <c r="CP338">
        <v>18</v>
      </c>
      <c r="CQ338">
        <v>0</v>
      </c>
      <c r="CR338">
        <v>110</v>
      </c>
      <c r="CS338">
        <v>0</v>
      </c>
      <c r="CT338">
        <v>110</v>
      </c>
      <c r="CU338">
        <v>496</v>
      </c>
      <c r="CV338">
        <v>206</v>
      </c>
      <c r="CW338">
        <v>60</v>
      </c>
      <c r="CX338">
        <v>38</v>
      </c>
      <c r="CY338">
        <v>25</v>
      </c>
      <c r="CZ338">
        <v>55</v>
      </c>
      <c r="DA338">
        <v>14</v>
      </c>
      <c r="DB338">
        <v>37</v>
      </c>
      <c r="DC338">
        <v>50</v>
      </c>
      <c r="DD338">
        <v>11</v>
      </c>
      <c r="DE338">
        <v>0</v>
      </c>
      <c r="DF338">
        <v>31420</v>
      </c>
      <c r="DG338">
        <v>2.02</v>
      </c>
      <c r="DH338">
        <v>66</v>
      </c>
      <c r="DI338">
        <v>410</v>
      </c>
      <c r="DJ338">
        <v>301</v>
      </c>
      <c r="DK338">
        <v>109</v>
      </c>
      <c r="DL338">
        <v>114</v>
      </c>
      <c r="DM338">
        <f t="shared" si="55"/>
        <v>0</v>
      </c>
      <c r="DN338">
        <f t="shared" si="56"/>
        <v>0</v>
      </c>
      <c r="DO338">
        <f t="shared" si="57"/>
        <v>1</v>
      </c>
      <c r="DP338">
        <f t="shared" si="58"/>
        <v>0</v>
      </c>
      <c r="DQ338">
        <f t="shared" si="59"/>
        <v>0</v>
      </c>
      <c r="DR338">
        <f t="shared" si="60"/>
        <v>0</v>
      </c>
      <c r="DS338">
        <f t="shared" si="61"/>
        <v>0</v>
      </c>
      <c r="DT338">
        <f t="shared" si="62"/>
        <v>0</v>
      </c>
      <c r="DU338">
        <f t="shared" si="63"/>
        <v>0</v>
      </c>
      <c r="DV338">
        <f t="shared" si="64"/>
        <v>0</v>
      </c>
      <c r="DW338">
        <f t="shared" si="65"/>
        <v>0</v>
      </c>
    </row>
    <row r="339" spans="1:127" x14ac:dyDescent="0.25">
      <c r="A339">
        <v>20118085876</v>
      </c>
      <c r="B339">
        <v>6464</v>
      </c>
      <c r="C339" t="s">
        <v>219</v>
      </c>
      <c r="D339">
        <v>99.989999999999895</v>
      </c>
      <c r="E339">
        <v>20110601</v>
      </c>
      <c r="F339" t="s">
        <v>446</v>
      </c>
      <c r="G339">
        <v>1316</v>
      </c>
      <c r="H339">
        <v>0.01</v>
      </c>
      <c r="I339" t="s">
        <v>82</v>
      </c>
      <c r="J339">
        <v>17</v>
      </c>
      <c r="K339" t="s">
        <v>41</v>
      </c>
      <c r="L339" t="s">
        <v>42</v>
      </c>
      <c r="M339" t="s">
        <v>11</v>
      </c>
      <c r="N339" t="s">
        <v>43</v>
      </c>
      <c r="O339" t="s">
        <v>71</v>
      </c>
      <c r="P339" t="s">
        <v>45</v>
      </c>
      <c r="Q339" t="s">
        <v>72</v>
      </c>
      <c r="R339" t="s">
        <v>119</v>
      </c>
      <c r="S339" t="s">
        <v>98</v>
      </c>
      <c r="T339" t="s">
        <v>1361</v>
      </c>
      <c r="U339" t="s">
        <v>59</v>
      </c>
      <c r="V339" t="s">
        <v>77</v>
      </c>
      <c r="W339" t="s">
        <v>76</v>
      </c>
      <c r="X339">
        <v>10</v>
      </c>
      <c r="Y339" t="s">
        <v>60</v>
      </c>
      <c r="Z339" t="s">
        <v>132</v>
      </c>
      <c r="AA339" t="s">
        <v>54</v>
      </c>
      <c r="AB339" t="s">
        <v>11</v>
      </c>
      <c r="AC339" t="s">
        <v>75</v>
      </c>
      <c r="AD339" t="s">
        <v>97</v>
      </c>
      <c r="AE339" t="s">
        <v>54</v>
      </c>
      <c r="AF339" t="s">
        <v>48</v>
      </c>
      <c r="AG339" t="s">
        <v>49</v>
      </c>
      <c r="AH339">
        <v>36</v>
      </c>
      <c r="AI339" t="s">
        <v>52</v>
      </c>
      <c r="AJ339" t="s">
        <v>51</v>
      </c>
      <c r="AK339" t="s">
        <v>50</v>
      </c>
      <c r="AL339" t="s">
        <v>54</v>
      </c>
      <c r="AM339" t="s">
        <v>11</v>
      </c>
      <c r="AN339" t="s">
        <v>61</v>
      </c>
      <c r="AO339" t="s">
        <v>62</v>
      </c>
      <c r="AP339" t="s">
        <v>1362</v>
      </c>
      <c r="AQ339" t="s">
        <v>63</v>
      </c>
      <c r="AR339">
        <v>0</v>
      </c>
      <c r="AS339">
        <v>0</v>
      </c>
      <c r="AT339">
        <v>0</v>
      </c>
      <c r="AU339">
        <v>1</v>
      </c>
      <c r="AV339" t="s">
        <v>174</v>
      </c>
      <c r="AW339">
        <v>12</v>
      </c>
      <c r="AX339" t="s">
        <v>64</v>
      </c>
      <c r="AY339">
        <v>1</v>
      </c>
      <c r="AZ339" t="s">
        <v>90</v>
      </c>
      <c r="BA339">
        <v>41.482703999999899</v>
      </c>
      <c r="BB339">
        <v>-81.744468999999896</v>
      </c>
      <c r="BC339">
        <v>2011</v>
      </c>
      <c r="BD339">
        <v>6</v>
      </c>
      <c r="BE339">
        <v>10125</v>
      </c>
      <c r="BF339">
        <v>57</v>
      </c>
      <c r="BG339">
        <v>390351011011</v>
      </c>
      <c r="BH339">
        <v>1593</v>
      </c>
      <c r="BI339">
        <v>146852</v>
      </c>
      <c r="BJ339">
        <v>832</v>
      </c>
      <c r="BK339">
        <v>477</v>
      </c>
      <c r="BL339">
        <v>355</v>
      </c>
      <c r="BM339">
        <v>42.399999999999899</v>
      </c>
      <c r="BN339">
        <v>33</v>
      </c>
      <c r="BO339">
        <v>96</v>
      </c>
      <c r="BP339">
        <v>36</v>
      </c>
      <c r="BQ339">
        <v>25</v>
      </c>
      <c r="BR339">
        <v>18</v>
      </c>
      <c r="BS339">
        <v>39</v>
      </c>
      <c r="BT339">
        <v>0</v>
      </c>
      <c r="BU339">
        <v>22</v>
      </c>
      <c r="BV339">
        <v>12</v>
      </c>
      <c r="BW339">
        <v>18</v>
      </c>
      <c r="BX339">
        <v>65</v>
      </c>
      <c r="BY339">
        <v>140</v>
      </c>
      <c r="BZ339">
        <v>75</v>
      </c>
      <c r="CA339">
        <v>62</v>
      </c>
      <c r="CB339">
        <v>47</v>
      </c>
      <c r="CC339">
        <v>0</v>
      </c>
      <c r="CD339">
        <v>37</v>
      </c>
      <c r="CE339">
        <v>15</v>
      </c>
      <c r="CF339">
        <v>9</v>
      </c>
      <c r="CG339">
        <v>13</v>
      </c>
      <c r="CH339">
        <v>6</v>
      </c>
      <c r="CI339">
        <v>20</v>
      </c>
      <c r="CJ339">
        <v>44</v>
      </c>
      <c r="CK339">
        <v>190</v>
      </c>
      <c r="CL339">
        <v>107</v>
      </c>
      <c r="CM339">
        <v>362</v>
      </c>
      <c r="CN339">
        <v>432</v>
      </c>
      <c r="CO339">
        <v>0</v>
      </c>
      <c r="CP339">
        <v>7</v>
      </c>
      <c r="CQ339">
        <v>0</v>
      </c>
      <c r="CR339">
        <v>24</v>
      </c>
      <c r="CS339">
        <v>7</v>
      </c>
      <c r="CT339">
        <v>135</v>
      </c>
      <c r="CU339">
        <v>563</v>
      </c>
      <c r="CV339">
        <v>212</v>
      </c>
      <c r="CW339">
        <v>201</v>
      </c>
      <c r="CX339">
        <v>51</v>
      </c>
      <c r="CY339">
        <v>19</v>
      </c>
      <c r="CZ339">
        <v>57</v>
      </c>
      <c r="DA339">
        <v>13</v>
      </c>
      <c r="DB339">
        <v>10</v>
      </c>
      <c r="DC339">
        <v>0</v>
      </c>
      <c r="DD339">
        <v>0</v>
      </c>
      <c r="DE339">
        <v>0</v>
      </c>
      <c r="DF339">
        <v>14817</v>
      </c>
      <c r="DG339">
        <v>2.68</v>
      </c>
      <c r="DH339">
        <v>110</v>
      </c>
      <c r="DI339">
        <v>380</v>
      </c>
      <c r="DJ339">
        <v>310</v>
      </c>
      <c r="DK339">
        <v>70</v>
      </c>
      <c r="DL339">
        <v>90</v>
      </c>
      <c r="DM339">
        <f t="shared" si="55"/>
        <v>1</v>
      </c>
      <c r="DN339">
        <f t="shared" si="56"/>
        <v>0</v>
      </c>
      <c r="DO339">
        <f t="shared" si="57"/>
        <v>0</v>
      </c>
      <c r="DP339">
        <f t="shared" si="58"/>
        <v>0</v>
      </c>
      <c r="DQ339">
        <f t="shared" si="59"/>
        <v>0</v>
      </c>
      <c r="DR339">
        <f t="shared" si="60"/>
        <v>0</v>
      </c>
      <c r="DS339">
        <f t="shared" si="61"/>
        <v>0</v>
      </c>
      <c r="DT339">
        <f t="shared" si="62"/>
        <v>0</v>
      </c>
      <c r="DU339">
        <f t="shared" si="63"/>
        <v>0</v>
      </c>
      <c r="DV339">
        <f t="shared" si="64"/>
        <v>0</v>
      </c>
      <c r="DW339">
        <f t="shared" si="65"/>
        <v>0</v>
      </c>
    </row>
    <row r="340" spans="1:127" x14ac:dyDescent="0.25">
      <c r="A340">
        <v>20118085886</v>
      </c>
      <c r="B340">
        <v>6453</v>
      </c>
      <c r="C340" t="s">
        <v>107</v>
      </c>
      <c r="D340">
        <v>15.73</v>
      </c>
      <c r="E340">
        <v>20110529</v>
      </c>
      <c r="F340" t="s">
        <v>108</v>
      </c>
      <c r="G340" t="s">
        <v>38</v>
      </c>
      <c r="H340">
        <v>0</v>
      </c>
      <c r="I340" t="s">
        <v>161</v>
      </c>
      <c r="J340">
        <v>1</v>
      </c>
      <c r="K340" t="s">
        <v>68</v>
      </c>
      <c r="L340" t="s">
        <v>42</v>
      </c>
      <c r="M340" t="s">
        <v>11</v>
      </c>
      <c r="N340" t="s">
        <v>70</v>
      </c>
      <c r="O340" t="s">
        <v>121</v>
      </c>
      <c r="P340" t="s">
        <v>104</v>
      </c>
      <c r="Q340" t="s">
        <v>46</v>
      </c>
      <c r="R340" t="s">
        <v>119</v>
      </c>
      <c r="S340" t="s">
        <v>98</v>
      </c>
      <c r="T340" t="s">
        <v>1363</v>
      </c>
      <c r="U340" t="s">
        <v>59</v>
      </c>
      <c r="V340" t="s">
        <v>51</v>
      </c>
      <c r="W340" t="s">
        <v>50</v>
      </c>
      <c r="X340">
        <v>23</v>
      </c>
      <c r="Y340" t="s">
        <v>60</v>
      </c>
      <c r="Z340" t="s">
        <v>85</v>
      </c>
      <c r="AA340">
        <v>0</v>
      </c>
      <c r="AB340" t="s">
        <v>11</v>
      </c>
      <c r="AC340" t="s">
        <v>75</v>
      </c>
      <c r="AD340" t="s">
        <v>97</v>
      </c>
      <c r="AE340" t="s">
        <v>54</v>
      </c>
      <c r="AF340" t="s">
        <v>48</v>
      </c>
      <c r="AG340" t="s">
        <v>89</v>
      </c>
      <c r="AH340">
        <v>23</v>
      </c>
      <c r="AI340" t="s">
        <v>52</v>
      </c>
      <c r="AJ340" t="s">
        <v>76</v>
      </c>
      <c r="AK340" t="s">
        <v>77</v>
      </c>
      <c r="AL340" t="s">
        <v>54</v>
      </c>
      <c r="AM340" t="s">
        <v>11</v>
      </c>
      <c r="AN340" t="s">
        <v>61</v>
      </c>
      <c r="AO340" t="s">
        <v>62</v>
      </c>
      <c r="AP340" t="s">
        <v>1364</v>
      </c>
      <c r="AQ340" t="s">
        <v>63</v>
      </c>
      <c r="AR340">
        <v>0</v>
      </c>
      <c r="AS340">
        <v>0</v>
      </c>
      <c r="AT340">
        <v>0</v>
      </c>
      <c r="AU340">
        <v>0</v>
      </c>
      <c r="AV340" t="s">
        <v>11</v>
      </c>
      <c r="AW340">
        <v>12</v>
      </c>
      <c r="AX340" t="s">
        <v>64</v>
      </c>
      <c r="AY340">
        <v>1</v>
      </c>
      <c r="AZ340" t="s">
        <v>90</v>
      </c>
      <c r="BA340">
        <v>41.502246</v>
      </c>
      <c r="BB340">
        <v>-81.688573000000005</v>
      </c>
      <c r="BC340">
        <v>2011</v>
      </c>
      <c r="BD340">
        <v>5</v>
      </c>
      <c r="BE340">
        <v>10131</v>
      </c>
      <c r="BF340">
        <v>162</v>
      </c>
      <c r="BG340">
        <v>390351077011</v>
      </c>
      <c r="BH340">
        <v>2142</v>
      </c>
      <c r="BI340">
        <v>1770609</v>
      </c>
      <c r="BJ340">
        <v>1377</v>
      </c>
      <c r="BK340">
        <v>688</v>
      </c>
      <c r="BL340">
        <v>689</v>
      </c>
      <c r="BM340">
        <v>31.1999999999999</v>
      </c>
      <c r="BN340">
        <v>19</v>
      </c>
      <c r="BO340">
        <v>0</v>
      </c>
      <c r="BP340">
        <v>0</v>
      </c>
      <c r="BQ340">
        <v>0</v>
      </c>
      <c r="BR340">
        <v>35</v>
      </c>
      <c r="BS340">
        <v>50</v>
      </c>
      <c r="BT340">
        <v>14</v>
      </c>
      <c r="BU340">
        <v>173</v>
      </c>
      <c r="BV340">
        <v>326</v>
      </c>
      <c r="BW340">
        <v>228</v>
      </c>
      <c r="BX340">
        <v>82</v>
      </c>
      <c r="BY340">
        <v>93</v>
      </c>
      <c r="BZ340">
        <v>60</v>
      </c>
      <c r="CA340">
        <v>93</v>
      </c>
      <c r="CB340">
        <v>168</v>
      </c>
      <c r="CC340">
        <v>7</v>
      </c>
      <c r="CD340">
        <v>19</v>
      </c>
      <c r="CE340">
        <v>10</v>
      </c>
      <c r="CF340">
        <v>0</v>
      </c>
      <c r="CG340">
        <v>0</v>
      </c>
      <c r="CH340">
        <v>0</v>
      </c>
      <c r="CI340">
        <v>0</v>
      </c>
      <c r="CJ340">
        <v>0</v>
      </c>
      <c r="CK340">
        <v>19</v>
      </c>
      <c r="CL340">
        <v>10</v>
      </c>
      <c r="CM340">
        <v>358</v>
      </c>
      <c r="CN340">
        <v>871</v>
      </c>
      <c r="CO340">
        <v>30</v>
      </c>
      <c r="CP340">
        <v>62</v>
      </c>
      <c r="CQ340">
        <v>0</v>
      </c>
      <c r="CR340">
        <v>19</v>
      </c>
      <c r="CS340">
        <v>37</v>
      </c>
      <c r="CT340">
        <v>22</v>
      </c>
      <c r="CU340">
        <v>1086</v>
      </c>
      <c r="CV340">
        <v>130</v>
      </c>
      <c r="CW340">
        <v>154</v>
      </c>
      <c r="CX340">
        <v>40</v>
      </c>
      <c r="CY340">
        <v>40</v>
      </c>
      <c r="CZ340">
        <v>101</v>
      </c>
      <c r="DA340">
        <v>0</v>
      </c>
      <c r="DB340">
        <v>310</v>
      </c>
      <c r="DC340">
        <v>152</v>
      </c>
      <c r="DD340">
        <v>140</v>
      </c>
      <c r="DE340">
        <v>19</v>
      </c>
      <c r="DF340">
        <v>36786</v>
      </c>
      <c r="DG340">
        <v>1.54</v>
      </c>
      <c r="DH340">
        <v>353</v>
      </c>
      <c r="DI340">
        <v>990</v>
      </c>
      <c r="DJ340">
        <v>896</v>
      </c>
      <c r="DK340">
        <v>94</v>
      </c>
      <c r="DL340">
        <v>55</v>
      </c>
      <c r="DM340">
        <f t="shared" si="55"/>
        <v>1</v>
      </c>
      <c r="DN340">
        <f t="shared" si="56"/>
        <v>0</v>
      </c>
      <c r="DO340">
        <f t="shared" si="57"/>
        <v>0</v>
      </c>
      <c r="DP340">
        <f t="shared" si="58"/>
        <v>0</v>
      </c>
      <c r="DQ340">
        <f t="shared" si="59"/>
        <v>0</v>
      </c>
      <c r="DR340">
        <f t="shared" si="60"/>
        <v>0</v>
      </c>
      <c r="DS340">
        <f t="shared" si="61"/>
        <v>0</v>
      </c>
      <c r="DT340">
        <f t="shared" si="62"/>
        <v>0</v>
      </c>
      <c r="DU340">
        <f t="shared" si="63"/>
        <v>0</v>
      </c>
      <c r="DV340">
        <f t="shared" si="64"/>
        <v>0</v>
      </c>
      <c r="DW340">
        <f t="shared" si="65"/>
        <v>0</v>
      </c>
    </row>
    <row r="341" spans="1:127" x14ac:dyDescent="0.25">
      <c r="A341">
        <v>20118096976</v>
      </c>
      <c r="B341">
        <v>6569</v>
      </c>
      <c r="C341" t="s">
        <v>219</v>
      </c>
      <c r="D341">
        <v>99.989999999999895</v>
      </c>
      <c r="E341">
        <v>20110604</v>
      </c>
      <c r="F341" t="s">
        <v>674</v>
      </c>
      <c r="G341">
        <v>3502</v>
      </c>
      <c r="H341">
        <v>0</v>
      </c>
      <c r="I341" t="s">
        <v>102</v>
      </c>
      <c r="J341">
        <v>13</v>
      </c>
      <c r="K341" t="s">
        <v>41</v>
      </c>
      <c r="L341" t="s">
        <v>42</v>
      </c>
      <c r="M341" t="s">
        <v>11</v>
      </c>
      <c r="N341" t="s">
        <v>43</v>
      </c>
      <c r="O341" t="s">
        <v>71</v>
      </c>
      <c r="P341" t="s">
        <v>45</v>
      </c>
      <c r="Q341" t="s">
        <v>72</v>
      </c>
      <c r="R341" t="s">
        <v>195</v>
      </c>
      <c r="S341" t="s">
        <v>98</v>
      </c>
      <c r="T341" t="s">
        <v>1365</v>
      </c>
      <c r="U341" t="s">
        <v>59</v>
      </c>
      <c r="V341" t="s">
        <v>51</v>
      </c>
      <c r="W341" t="s">
        <v>50</v>
      </c>
      <c r="X341">
        <v>4</v>
      </c>
      <c r="Y341" t="s">
        <v>60</v>
      </c>
      <c r="Z341" t="s">
        <v>74</v>
      </c>
      <c r="AA341">
        <v>0</v>
      </c>
      <c r="AB341" t="s">
        <v>11</v>
      </c>
      <c r="AC341" t="s">
        <v>75</v>
      </c>
      <c r="AD341" t="s">
        <v>56</v>
      </c>
      <c r="AE341" t="s">
        <v>54</v>
      </c>
      <c r="AF341" t="s">
        <v>48</v>
      </c>
      <c r="AG341" t="s">
        <v>123</v>
      </c>
      <c r="AH341">
        <v>63</v>
      </c>
      <c r="AI341" t="s">
        <v>60</v>
      </c>
      <c r="AJ341" t="s">
        <v>76</v>
      </c>
      <c r="AK341" t="s">
        <v>77</v>
      </c>
      <c r="AL341" t="s">
        <v>54</v>
      </c>
      <c r="AM341" t="s">
        <v>11</v>
      </c>
      <c r="AN341" t="s">
        <v>61</v>
      </c>
      <c r="AO341" t="s">
        <v>62</v>
      </c>
      <c r="AP341" t="s">
        <v>1366</v>
      </c>
      <c r="AQ341" t="s">
        <v>63</v>
      </c>
      <c r="AR341">
        <v>0</v>
      </c>
      <c r="AS341">
        <v>1</v>
      </c>
      <c r="AT341">
        <v>0</v>
      </c>
      <c r="AU341">
        <v>1</v>
      </c>
      <c r="AV341" t="s">
        <v>11</v>
      </c>
      <c r="AW341">
        <v>12</v>
      </c>
      <c r="AX341" t="s">
        <v>64</v>
      </c>
      <c r="AY341">
        <v>1</v>
      </c>
      <c r="AZ341" t="s">
        <v>90</v>
      </c>
      <c r="BA341">
        <v>41.462547999999899</v>
      </c>
      <c r="BB341">
        <v>-81.7081009999999</v>
      </c>
      <c r="BC341">
        <v>2011</v>
      </c>
      <c r="BD341">
        <v>6</v>
      </c>
      <c r="BE341">
        <v>10278</v>
      </c>
      <c r="BF341">
        <v>124</v>
      </c>
      <c r="BG341">
        <v>390351049002</v>
      </c>
      <c r="BH341">
        <v>1834</v>
      </c>
      <c r="BI341">
        <v>112807</v>
      </c>
      <c r="BJ341">
        <v>507</v>
      </c>
      <c r="BK341">
        <v>252</v>
      </c>
      <c r="BL341">
        <v>255</v>
      </c>
      <c r="BM341">
        <v>36.299999999999898</v>
      </c>
      <c r="BN341">
        <v>24</v>
      </c>
      <c r="BO341">
        <v>36</v>
      </c>
      <c r="BP341">
        <v>74</v>
      </c>
      <c r="BQ341">
        <v>11</v>
      </c>
      <c r="BR341">
        <v>3</v>
      </c>
      <c r="BS341">
        <v>0</v>
      </c>
      <c r="BT341">
        <v>0</v>
      </c>
      <c r="BU341">
        <v>12</v>
      </c>
      <c r="BV341">
        <v>41</v>
      </c>
      <c r="BW341">
        <v>48</v>
      </c>
      <c r="BX341">
        <v>56</v>
      </c>
      <c r="BY341">
        <v>63</v>
      </c>
      <c r="BZ341">
        <v>23</v>
      </c>
      <c r="CA341">
        <v>19</v>
      </c>
      <c r="CB341">
        <v>10</v>
      </c>
      <c r="CC341">
        <v>11</v>
      </c>
      <c r="CD341">
        <v>37</v>
      </c>
      <c r="CE341">
        <v>28</v>
      </c>
      <c r="CF341">
        <v>0</v>
      </c>
      <c r="CG341">
        <v>11</v>
      </c>
      <c r="CH341">
        <v>0</v>
      </c>
      <c r="CI341">
        <v>0</v>
      </c>
      <c r="CJ341">
        <v>0</v>
      </c>
      <c r="CK341">
        <v>145</v>
      </c>
      <c r="CL341">
        <v>39</v>
      </c>
      <c r="CM341">
        <v>223</v>
      </c>
      <c r="CN341">
        <v>279</v>
      </c>
      <c r="CO341">
        <v>5</v>
      </c>
      <c r="CP341">
        <v>0</v>
      </c>
      <c r="CQ341">
        <v>0</v>
      </c>
      <c r="CR341">
        <v>0</v>
      </c>
      <c r="CS341">
        <v>0</v>
      </c>
      <c r="CT341">
        <v>68</v>
      </c>
      <c r="CU341">
        <v>347</v>
      </c>
      <c r="CV341">
        <v>89</v>
      </c>
      <c r="CW341">
        <v>98</v>
      </c>
      <c r="CX341">
        <v>42</v>
      </c>
      <c r="CY341">
        <v>10</v>
      </c>
      <c r="CZ341">
        <v>30</v>
      </c>
      <c r="DA341">
        <v>53</v>
      </c>
      <c r="DB341">
        <v>5</v>
      </c>
      <c r="DC341">
        <v>20</v>
      </c>
      <c r="DD341">
        <v>0</v>
      </c>
      <c r="DE341">
        <v>0</v>
      </c>
      <c r="DF341">
        <v>27206</v>
      </c>
      <c r="DG341">
        <v>2.44</v>
      </c>
      <c r="DH341">
        <v>56</v>
      </c>
      <c r="DI341">
        <v>240</v>
      </c>
      <c r="DJ341">
        <v>208</v>
      </c>
      <c r="DK341">
        <v>32</v>
      </c>
      <c r="DL341">
        <v>82</v>
      </c>
      <c r="DM341">
        <f t="shared" si="55"/>
        <v>1</v>
      </c>
      <c r="DN341">
        <f t="shared" si="56"/>
        <v>0</v>
      </c>
      <c r="DO341">
        <f t="shared" si="57"/>
        <v>0</v>
      </c>
      <c r="DP341">
        <f t="shared" si="58"/>
        <v>0</v>
      </c>
      <c r="DQ341">
        <f t="shared" si="59"/>
        <v>0</v>
      </c>
      <c r="DR341">
        <f t="shared" si="60"/>
        <v>0</v>
      </c>
      <c r="DS341">
        <f t="shared" si="61"/>
        <v>0</v>
      </c>
      <c r="DT341">
        <f t="shared" si="62"/>
        <v>0</v>
      </c>
      <c r="DU341">
        <f t="shared" si="63"/>
        <v>0</v>
      </c>
      <c r="DV341">
        <f t="shared" si="64"/>
        <v>0</v>
      </c>
      <c r="DW341">
        <f t="shared" si="65"/>
        <v>0</v>
      </c>
    </row>
    <row r="342" spans="1:127" x14ac:dyDescent="0.25">
      <c r="A342">
        <v>20118105266</v>
      </c>
      <c r="B342">
        <v>7771</v>
      </c>
      <c r="C342" t="s">
        <v>434</v>
      </c>
      <c r="D342">
        <v>0.53</v>
      </c>
      <c r="E342">
        <v>20110704</v>
      </c>
      <c r="F342" t="s">
        <v>435</v>
      </c>
      <c r="G342" t="s">
        <v>436</v>
      </c>
      <c r="H342">
        <v>0</v>
      </c>
      <c r="I342" t="s">
        <v>40</v>
      </c>
      <c r="J342">
        <v>3</v>
      </c>
      <c r="K342" t="s">
        <v>199</v>
      </c>
      <c r="L342" t="s">
        <v>42</v>
      </c>
      <c r="M342" t="s">
        <v>11</v>
      </c>
      <c r="N342" t="s">
        <v>43</v>
      </c>
      <c r="O342" t="s">
        <v>71</v>
      </c>
      <c r="P342" t="s">
        <v>45</v>
      </c>
      <c r="Q342" t="s">
        <v>94</v>
      </c>
      <c r="R342" t="s">
        <v>87</v>
      </c>
      <c r="S342" t="s">
        <v>88</v>
      </c>
      <c r="T342" t="s">
        <v>1367</v>
      </c>
      <c r="U342" t="s">
        <v>123</v>
      </c>
      <c r="V342" t="s">
        <v>76</v>
      </c>
      <c r="W342" t="s">
        <v>50</v>
      </c>
      <c r="X342">
        <v>79</v>
      </c>
      <c r="Y342" t="s">
        <v>60</v>
      </c>
      <c r="Z342" t="s">
        <v>120</v>
      </c>
      <c r="AA342" t="s">
        <v>54</v>
      </c>
      <c r="AB342" t="s">
        <v>11</v>
      </c>
      <c r="AC342" t="s">
        <v>86</v>
      </c>
      <c r="AD342" t="s">
        <v>56</v>
      </c>
      <c r="AE342" t="s">
        <v>47</v>
      </c>
      <c r="AF342" t="s">
        <v>98</v>
      </c>
      <c r="AG342" t="s">
        <v>59</v>
      </c>
      <c r="AH342">
        <v>42</v>
      </c>
      <c r="AI342" t="s">
        <v>60</v>
      </c>
      <c r="AJ342" t="s">
        <v>51</v>
      </c>
      <c r="AK342" t="s">
        <v>50</v>
      </c>
      <c r="AL342" t="s">
        <v>54</v>
      </c>
      <c r="AM342" t="s">
        <v>11</v>
      </c>
      <c r="AN342" t="s">
        <v>61</v>
      </c>
      <c r="AO342" t="s">
        <v>62</v>
      </c>
      <c r="AP342" t="s">
        <v>1368</v>
      </c>
      <c r="AQ342" t="s">
        <v>63</v>
      </c>
      <c r="AR342">
        <v>0</v>
      </c>
      <c r="AS342">
        <v>0</v>
      </c>
      <c r="AT342">
        <v>0</v>
      </c>
      <c r="AU342">
        <v>1</v>
      </c>
      <c r="AV342" t="s">
        <v>11</v>
      </c>
      <c r="AW342">
        <v>12</v>
      </c>
      <c r="AX342" t="s">
        <v>64</v>
      </c>
      <c r="AY342">
        <v>1</v>
      </c>
      <c r="AZ342" t="s">
        <v>90</v>
      </c>
      <c r="BA342">
        <v>41.499240999999898</v>
      </c>
      <c r="BB342">
        <v>-81.680385000000001</v>
      </c>
      <c r="BC342">
        <v>2011</v>
      </c>
      <c r="BD342">
        <v>7</v>
      </c>
      <c r="BE342">
        <v>10343</v>
      </c>
      <c r="BF342">
        <v>162</v>
      </c>
      <c r="BG342">
        <v>390351077011</v>
      </c>
      <c r="BH342">
        <v>2142</v>
      </c>
      <c r="BI342">
        <v>1770609</v>
      </c>
      <c r="BJ342">
        <v>1377</v>
      </c>
      <c r="BK342">
        <v>688</v>
      </c>
      <c r="BL342">
        <v>689</v>
      </c>
      <c r="BM342">
        <v>31.1999999999999</v>
      </c>
      <c r="BN342">
        <v>19</v>
      </c>
      <c r="BO342">
        <v>0</v>
      </c>
      <c r="BP342">
        <v>0</v>
      </c>
      <c r="BQ342">
        <v>0</v>
      </c>
      <c r="BR342">
        <v>35</v>
      </c>
      <c r="BS342">
        <v>50</v>
      </c>
      <c r="BT342">
        <v>14</v>
      </c>
      <c r="BU342">
        <v>173</v>
      </c>
      <c r="BV342">
        <v>326</v>
      </c>
      <c r="BW342">
        <v>228</v>
      </c>
      <c r="BX342">
        <v>82</v>
      </c>
      <c r="BY342">
        <v>93</v>
      </c>
      <c r="BZ342">
        <v>60</v>
      </c>
      <c r="CA342">
        <v>93</v>
      </c>
      <c r="CB342">
        <v>168</v>
      </c>
      <c r="CC342">
        <v>7</v>
      </c>
      <c r="CD342">
        <v>19</v>
      </c>
      <c r="CE342">
        <v>10</v>
      </c>
      <c r="CF342">
        <v>0</v>
      </c>
      <c r="CG342">
        <v>0</v>
      </c>
      <c r="CH342">
        <v>0</v>
      </c>
      <c r="CI342">
        <v>0</v>
      </c>
      <c r="CJ342">
        <v>0</v>
      </c>
      <c r="CK342">
        <v>19</v>
      </c>
      <c r="CL342">
        <v>10</v>
      </c>
      <c r="CM342">
        <v>358</v>
      </c>
      <c r="CN342">
        <v>871</v>
      </c>
      <c r="CO342">
        <v>30</v>
      </c>
      <c r="CP342">
        <v>62</v>
      </c>
      <c r="CQ342">
        <v>0</v>
      </c>
      <c r="CR342">
        <v>19</v>
      </c>
      <c r="CS342">
        <v>37</v>
      </c>
      <c r="CT342">
        <v>22</v>
      </c>
      <c r="CU342">
        <v>1086</v>
      </c>
      <c r="CV342">
        <v>130</v>
      </c>
      <c r="CW342">
        <v>154</v>
      </c>
      <c r="CX342">
        <v>40</v>
      </c>
      <c r="CY342">
        <v>40</v>
      </c>
      <c r="CZ342">
        <v>101</v>
      </c>
      <c r="DA342">
        <v>0</v>
      </c>
      <c r="DB342">
        <v>310</v>
      </c>
      <c r="DC342">
        <v>152</v>
      </c>
      <c r="DD342">
        <v>140</v>
      </c>
      <c r="DE342">
        <v>19</v>
      </c>
      <c r="DF342">
        <v>36786</v>
      </c>
      <c r="DG342">
        <v>1.54</v>
      </c>
      <c r="DH342">
        <v>353</v>
      </c>
      <c r="DI342">
        <v>990</v>
      </c>
      <c r="DJ342">
        <v>896</v>
      </c>
      <c r="DK342">
        <v>94</v>
      </c>
      <c r="DL342">
        <v>55</v>
      </c>
      <c r="DM342">
        <f t="shared" si="55"/>
        <v>1</v>
      </c>
      <c r="DN342">
        <f t="shared" si="56"/>
        <v>0</v>
      </c>
      <c r="DO342">
        <f t="shared" si="57"/>
        <v>0</v>
      </c>
      <c r="DP342">
        <f t="shared" si="58"/>
        <v>0</v>
      </c>
      <c r="DQ342">
        <f t="shared" si="59"/>
        <v>0</v>
      </c>
      <c r="DR342">
        <f t="shared" si="60"/>
        <v>0</v>
      </c>
      <c r="DS342">
        <f t="shared" si="61"/>
        <v>0</v>
      </c>
      <c r="DT342">
        <f t="shared" si="62"/>
        <v>0</v>
      </c>
      <c r="DU342">
        <f t="shared" si="63"/>
        <v>0</v>
      </c>
      <c r="DV342">
        <f t="shared" si="64"/>
        <v>0</v>
      </c>
      <c r="DW342">
        <f t="shared" si="65"/>
        <v>0</v>
      </c>
    </row>
    <row r="343" spans="1:127" x14ac:dyDescent="0.25">
      <c r="A343">
        <v>20118042905</v>
      </c>
      <c r="B343">
        <v>3327</v>
      </c>
      <c r="C343" t="s">
        <v>164</v>
      </c>
      <c r="D343">
        <v>1.37</v>
      </c>
      <c r="E343">
        <v>20110313</v>
      </c>
      <c r="F343" t="s">
        <v>152</v>
      </c>
      <c r="G343" t="s">
        <v>165</v>
      </c>
      <c r="H343">
        <v>0</v>
      </c>
      <c r="I343" t="s">
        <v>161</v>
      </c>
      <c r="J343">
        <v>16</v>
      </c>
      <c r="K343" t="s">
        <v>41</v>
      </c>
      <c r="L343" t="s">
        <v>42</v>
      </c>
      <c r="M343" t="s">
        <v>11</v>
      </c>
      <c r="N343" t="s">
        <v>43</v>
      </c>
      <c r="O343" t="s">
        <v>71</v>
      </c>
      <c r="P343" t="s">
        <v>45</v>
      </c>
      <c r="Q343" t="s">
        <v>72</v>
      </c>
      <c r="R343" t="s">
        <v>119</v>
      </c>
      <c r="S343" t="s">
        <v>122</v>
      </c>
      <c r="T343" t="s">
        <v>1369</v>
      </c>
      <c r="U343" t="s">
        <v>59</v>
      </c>
      <c r="V343" t="s">
        <v>51</v>
      </c>
      <c r="W343" t="s">
        <v>50</v>
      </c>
      <c r="X343">
        <v>19</v>
      </c>
      <c r="Y343" t="s">
        <v>52</v>
      </c>
      <c r="Z343" t="s">
        <v>74</v>
      </c>
      <c r="AA343" t="s">
        <v>54</v>
      </c>
      <c r="AB343" t="s">
        <v>11</v>
      </c>
      <c r="AC343" t="s">
        <v>86</v>
      </c>
      <c r="AD343" t="s">
        <v>56</v>
      </c>
      <c r="AE343" t="s">
        <v>47</v>
      </c>
      <c r="AF343" t="s">
        <v>47</v>
      </c>
      <c r="AG343" t="s">
        <v>110</v>
      </c>
      <c r="AH343" t="s">
        <v>11</v>
      </c>
      <c r="AI343" t="s">
        <v>11</v>
      </c>
      <c r="AJ343" t="s">
        <v>50</v>
      </c>
      <c r="AK343" t="s">
        <v>76</v>
      </c>
      <c r="AL343">
        <v>0</v>
      </c>
      <c r="AM343" t="s">
        <v>11</v>
      </c>
      <c r="AN343" t="s">
        <v>61</v>
      </c>
      <c r="AO343" t="s">
        <v>62</v>
      </c>
      <c r="AP343" t="s">
        <v>1370</v>
      </c>
      <c r="AQ343" t="s">
        <v>63</v>
      </c>
      <c r="AR343">
        <v>0</v>
      </c>
      <c r="AS343">
        <v>0</v>
      </c>
      <c r="AT343">
        <v>0</v>
      </c>
      <c r="AU343">
        <v>1</v>
      </c>
      <c r="AV343" t="s">
        <v>11</v>
      </c>
      <c r="AW343">
        <v>12</v>
      </c>
      <c r="AX343" t="s">
        <v>64</v>
      </c>
      <c r="AY343">
        <v>1</v>
      </c>
      <c r="AZ343" t="s">
        <v>90</v>
      </c>
      <c r="BA343">
        <v>41.478951000000002</v>
      </c>
      <c r="BB343">
        <v>-81.7302439999999</v>
      </c>
      <c r="BC343">
        <v>2011</v>
      </c>
      <c r="BD343">
        <v>3</v>
      </c>
      <c r="BE343">
        <v>10562</v>
      </c>
      <c r="BF343">
        <v>1125</v>
      </c>
      <c r="BG343">
        <v>390351019011</v>
      </c>
      <c r="BH343">
        <v>1611</v>
      </c>
      <c r="BI343">
        <v>174774</v>
      </c>
      <c r="BJ343">
        <v>645</v>
      </c>
      <c r="BK343">
        <v>340</v>
      </c>
      <c r="BL343">
        <v>305</v>
      </c>
      <c r="BM343">
        <v>37.6</v>
      </c>
      <c r="BN343">
        <v>34</v>
      </c>
      <c r="BO343">
        <v>58</v>
      </c>
      <c r="BP343">
        <v>16</v>
      </c>
      <c r="BQ343">
        <v>39</v>
      </c>
      <c r="BR343">
        <v>0</v>
      </c>
      <c r="BS343">
        <v>0</v>
      </c>
      <c r="BT343">
        <v>0</v>
      </c>
      <c r="BU343">
        <v>42</v>
      </c>
      <c r="BV343">
        <v>63</v>
      </c>
      <c r="BW343">
        <v>59</v>
      </c>
      <c r="BX343">
        <v>33</v>
      </c>
      <c r="BY343">
        <v>4</v>
      </c>
      <c r="BZ343">
        <v>75</v>
      </c>
      <c r="CA343">
        <v>47</v>
      </c>
      <c r="CB343">
        <v>104</v>
      </c>
      <c r="CC343">
        <v>18</v>
      </c>
      <c r="CD343">
        <v>0</v>
      </c>
      <c r="CE343">
        <v>6</v>
      </c>
      <c r="CF343">
        <v>11</v>
      </c>
      <c r="CG343">
        <v>26</v>
      </c>
      <c r="CH343">
        <v>0</v>
      </c>
      <c r="CI343">
        <v>10</v>
      </c>
      <c r="CJ343">
        <v>0</v>
      </c>
      <c r="CK343">
        <v>147</v>
      </c>
      <c r="CL343">
        <v>53</v>
      </c>
      <c r="CM343">
        <v>74</v>
      </c>
      <c r="CN343">
        <v>518</v>
      </c>
      <c r="CO343">
        <v>0</v>
      </c>
      <c r="CP343">
        <v>0</v>
      </c>
      <c r="CQ343">
        <v>0</v>
      </c>
      <c r="CR343">
        <v>32</v>
      </c>
      <c r="CS343">
        <v>21</v>
      </c>
      <c r="CT343">
        <v>134</v>
      </c>
      <c r="CU343">
        <v>456</v>
      </c>
      <c r="CV343">
        <v>52</v>
      </c>
      <c r="CW343">
        <v>97</v>
      </c>
      <c r="CX343">
        <v>21</v>
      </c>
      <c r="CY343">
        <v>31</v>
      </c>
      <c r="CZ343">
        <v>56</v>
      </c>
      <c r="DA343">
        <v>74</v>
      </c>
      <c r="DB343">
        <v>78</v>
      </c>
      <c r="DC343">
        <v>37</v>
      </c>
      <c r="DD343">
        <v>10</v>
      </c>
      <c r="DE343">
        <v>0</v>
      </c>
      <c r="DF343">
        <v>40347</v>
      </c>
      <c r="DG343">
        <v>2.11</v>
      </c>
      <c r="DH343">
        <v>43</v>
      </c>
      <c r="DI343">
        <v>359</v>
      </c>
      <c r="DJ343">
        <v>305</v>
      </c>
      <c r="DK343">
        <v>54</v>
      </c>
      <c r="DL343">
        <v>158</v>
      </c>
      <c r="DM343">
        <f t="shared" si="55"/>
        <v>1</v>
      </c>
      <c r="DN343">
        <f t="shared" si="56"/>
        <v>0</v>
      </c>
      <c r="DO343">
        <f t="shared" si="57"/>
        <v>0</v>
      </c>
      <c r="DP343">
        <f t="shared" si="58"/>
        <v>0</v>
      </c>
      <c r="DQ343">
        <f t="shared" si="59"/>
        <v>0</v>
      </c>
      <c r="DR343">
        <f t="shared" si="60"/>
        <v>0</v>
      </c>
      <c r="DS343">
        <f t="shared" si="61"/>
        <v>0</v>
      </c>
      <c r="DT343">
        <f t="shared" si="62"/>
        <v>0</v>
      </c>
      <c r="DU343">
        <f t="shared" si="63"/>
        <v>0</v>
      </c>
      <c r="DV343">
        <f t="shared" si="64"/>
        <v>0</v>
      </c>
      <c r="DW343">
        <f t="shared" si="65"/>
        <v>0</v>
      </c>
    </row>
    <row r="344" spans="1:127" x14ac:dyDescent="0.25">
      <c r="A344">
        <v>20118045043</v>
      </c>
      <c r="B344">
        <v>3486</v>
      </c>
      <c r="C344" t="s">
        <v>219</v>
      </c>
      <c r="D344">
        <v>99.989999999999895</v>
      </c>
      <c r="E344">
        <v>20110316</v>
      </c>
      <c r="F344" t="s">
        <v>1371</v>
      </c>
      <c r="G344">
        <v>7607</v>
      </c>
      <c r="H344">
        <v>0</v>
      </c>
      <c r="I344" t="s">
        <v>82</v>
      </c>
      <c r="J344">
        <v>19</v>
      </c>
      <c r="K344" t="s">
        <v>41</v>
      </c>
      <c r="L344" t="s">
        <v>42</v>
      </c>
      <c r="M344" t="s">
        <v>11</v>
      </c>
      <c r="N344" t="s">
        <v>43</v>
      </c>
      <c r="O344" t="s">
        <v>71</v>
      </c>
      <c r="P344" t="s">
        <v>45</v>
      </c>
      <c r="Q344" t="s">
        <v>72</v>
      </c>
      <c r="R344" t="s">
        <v>195</v>
      </c>
      <c r="S344" t="s">
        <v>98</v>
      </c>
      <c r="T344" t="s">
        <v>1372</v>
      </c>
      <c r="U344" t="s">
        <v>73</v>
      </c>
      <c r="V344" t="s">
        <v>51</v>
      </c>
      <c r="W344" t="s">
        <v>50</v>
      </c>
      <c r="X344">
        <v>14</v>
      </c>
      <c r="Y344" t="s">
        <v>60</v>
      </c>
      <c r="Z344" t="s">
        <v>74</v>
      </c>
      <c r="AA344" t="s">
        <v>54</v>
      </c>
      <c r="AB344" t="s">
        <v>11</v>
      </c>
      <c r="AC344" t="s">
        <v>75</v>
      </c>
      <c r="AD344" t="s">
        <v>56</v>
      </c>
      <c r="AE344" t="s">
        <v>54</v>
      </c>
      <c r="AF344" t="s">
        <v>48</v>
      </c>
      <c r="AG344" t="s">
        <v>89</v>
      </c>
      <c r="AH344">
        <v>61</v>
      </c>
      <c r="AI344" t="s">
        <v>52</v>
      </c>
      <c r="AJ344" t="s">
        <v>77</v>
      </c>
      <c r="AK344" t="s">
        <v>76</v>
      </c>
      <c r="AL344" t="s">
        <v>54</v>
      </c>
      <c r="AM344" t="s">
        <v>11</v>
      </c>
      <c r="AN344" t="s">
        <v>61</v>
      </c>
      <c r="AO344" t="s">
        <v>62</v>
      </c>
      <c r="AP344" t="s">
        <v>1373</v>
      </c>
      <c r="AQ344" t="s">
        <v>63</v>
      </c>
      <c r="AR344">
        <v>0</v>
      </c>
      <c r="AS344">
        <v>0</v>
      </c>
      <c r="AT344">
        <v>0</v>
      </c>
      <c r="AU344">
        <v>1</v>
      </c>
      <c r="AV344" t="s">
        <v>11</v>
      </c>
      <c r="AW344">
        <v>12</v>
      </c>
      <c r="AX344" t="s">
        <v>64</v>
      </c>
      <c r="AY344">
        <v>1</v>
      </c>
      <c r="AZ344" t="s">
        <v>90</v>
      </c>
      <c r="BA344">
        <v>41.467225999999897</v>
      </c>
      <c r="BB344">
        <v>-81.738628000000006</v>
      </c>
      <c r="BC344">
        <v>2011</v>
      </c>
      <c r="BD344">
        <v>3</v>
      </c>
      <c r="BE344">
        <v>10615</v>
      </c>
      <c r="BF344">
        <v>81</v>
      </c>
      <c r="BG344">
        <v>390351024023</v>
      </c>
      <c r="BH344">
        <v>1701</v>
      </c>
      <c r="BI344">
        <v>253735</v>
      </c>
      <c r="BJ344">
        <v>915</v>
      </c>
      <c r="BK344">
        <v>413</v>
      </c>
      <c r="BL344">
        <v>502</v>
      </c>
      <c r="BM344">
        <v>34.1</v>
      </c>
      <c r="BN344">
        <v>57</v>
      </c>
      <c r="BO344">
        <v>80</v>
      </c>
      <c r="BP344">
        <v>23</v>
      </c>
      <c r="BQ344">
        <v>56</v>
      </c>
      <c r="BR344">
        <v>32</v>
      </c>
      <c r="BS344">
        <v>26</v>
      </c>
      <c r="BT344">
        <v>0</v>
      </c>
      <c r="BU344">
        <v>73</v>
      </c>
      <c r="BV344">
        <v>78</v>
      </c>
      <c r="BW344">
        <v>74</v>
      </c>
      <c r="BX344">
        <v>92</v>
      </c>
      <c r="BY344">
        <v>31</v>
      </c>
      <c r="BZ344">
        <v>42</v>
      </c>
      <c r="CA344">
        <v>103</v>
      </c>
      <c r="CB344">
        <v>17</v>
      </c>
      <c r="CC344">
        <v>0</v>
      </c>
      <c r="CD344">
        <v>48</v>
      </c>
      <c r="CE344">
        <v>40</v>
      </c>
      <c r="CF344">
        <v>3</v>
      </c>
      <c r="CG344">
        <v>3</v>
      </c>
      <c r="CH344">
        <v>28</v>
      </c>
      <c r="CI344">
        <v>9</v>
      </c>
      <c r="CJ344">
        <v>0</v>
      </c>
      <c r="CK344">
        <v>216</v>
      </c>
      <c r="CL344">
        <v>83</v>
      </c>
      <c r="CM344">
        <v>250</v>
      </c>
      <c r="CN344">
        <v>517</v>
      </c>
      <c r="CO344">
        <v>0</v>
      </c>
      <c r="CP344">
        <v>0</v>
      </c>
      <c r="CQ344">
        <v>0</v>
      </c>
      <c r="CR344">
        <v>8</v>
      </c>
      <c r="CS344">
        <v>140</v>
      </c>
      <c r="CT344">
        <v>250</v>
      </c>
      <c r="CU344">
        <v>568</v>
      </c>
      <c r="CV344">
        <v>120</v>
      </c>
      <c r="CW344">
        <v>194</v>
      </c>
      <c r="CX344">
        <v>81</v>
      </c>
      <c r="CY344">
        <v>20</v>
      </c>
      <c r="CZ344">
        <v>141</v>
      </c>
      <c r="DA344">
        <v>0</v>
      </c>
      <c r="DB344">
        <v>12</v>
      </c>
      <c r="DC344">
        <v>0</v>
      </c>
      <c r="DD344">
        <v>0</v>
      </c>
      <c r="DE344">
        <v>0</v>
      </c>
      <c r="DF344">
        <v>35500</v>
      </c>
      <c r="DG344">
        <v>3.07</v>
      </c>
      <c r="DH344">
        <v>29</v>
      </c>
      <c r="DI344">
        <v>322</v>
      </c>
      <c r="DJ344">
        <v>298</v>
      </c>
      <c r="DK344">
        <v>24</v>
      </c>
      <c r="DL344">
        <v>198</v>
      </c>
      <c r="DM344">
        <f t="shared" si="55"/>
        <v>1</v>
      </c>
      <c r="DN344">
        <f t="shared" si="56"/>
        <v>0</v>
      </c>
      <c r="DO344">
        <f t="shared" si="57"/>
        <v>0</v>
      </c>
      <c r="DP344">
        <f t="shared" si="58"/>
        <v>0</v>
      </c>
      <c r="DQ344">
        <f t="shared" si="59"/>
        <v>0</v>
      </c>
      <c r="DR344">
        <f t="shared" si="60"/>
        <v>0</v>
      </c>
      <c r="DS344">
        <f t="shared" si="61"/>
        <v>0</v>
      </c>
      <c r="DT344">
        <f t="shared" si="62"/>
        <v>0</v>
      </c>
      <c r="DU344">
        <f t="shared" si="63"/>
        <v>0</v>
      </c>
      <c r="DV344">
        <f t="shared" si="64"/>
        <v>0</v>
      </c>
      <c r="DW344">
        <f t="shared" si="65"/>
        <v>0</v>
      </c>
    </row>
    <row r="345" spans="1:127" x14ac:dyDescent="0.25">
      <c r="A345">
        <v>20118047798</v>
      </c>
      <c r="B345">
        <v>3789</v>
      </c>
      <c r="C345" t="s">
        <v>184</v>
      </c>
      <c r="D345">
        <v>17.8799999999999</v>
      </c>
      <c r="E345">
        <v>20110325</v>
      </c>
      <c r="F345" t="s">
        <v>133</v>
      </c>
      <c r="G345" t="s">
        <v>38</v>
      </c>
      <c r="H345">
        <v>0</v>
      </c>
      <c r="I345" t="s">
        <v>125</v>
      </c>
      <c r="J345">
        <v>6</v>
      </c>
      <c r="K345" t="s">
        <v>41</v>
      </c>
      <c r="L345" t="s">
        <v>42</v>
      </c>
      <c r="M345" t="s">
        <v>11</v>
      </c>
      <c r="N345" t="s">
        <v>43</v>
      </c>
      <c r="O345" t="s">
        <v>71</v>
      </c>
      <c r="P345" t="s">
        <v>45</v>
      </c>
      <c r="Q345" t="s">
        <v>46</v>
      </c>
      <c r="R345" t="s">
        <v>47</v>
      </c>
      <c r="S345" t="s">
        <v>48</v>
      </c>
      <c r="T345" t="s">
        <v>1374</v>
      </c>
      <c r="U345" t="s">
        <v>89</v>
      </c>
      <c r="V345" t="s">
        <v>76</v>
      </c>
      <c r="W345" t="s">
        <v>77</v>
      </c>
      <c r="X345">
        <v>26</v>
      </c>
      <c r="Y345" t="s">
        <v>52</v>
      </c>
      <c r="Z345" t="s">
        <v>85</v>
      </c>
      <c r="AA345" t="s">
        <v>54</v>
      </c>
      <c r="AB345" t="s">
        <v>11</v>
      </c>
      <c r="AC345" t="s">
        <v>55</v>
      </c>
      <c r="AD345" t="s">
        <v>56</v>
      </c>
      <c r="AE345" t="s">
        <v>47</v>
      </c>
      <c r="AF345" t="s">
        <v>98</v>
      </c>
      <c r="AG345" t="s">
        <v>59</v>
      </c>
      <c r="AH345">
        <v>63</v>
      </c>
      <c r="AI345" t="s">
        <v>52</v>
      </c>
      <c r="AJ345" t="s">
        <v>50</v>
      </c>
      <c r="AK345" t="s">
        <v>51</v>
      </c>
      <c r="AL345" t="s">
        <v>54</v>
      </c>
      <c r="AM345" t="s">
        <v>11</v>
      </c>
      <c r="AN345" t="s">
        <v>61</v>
      </c>
      <c r="AO345" t="s">
        <v>62</v>
      </c>
      <c r="AP345" t="s">
        <v>1375</v>
      </c>
      <c r="AQ345" t="s">
        <v>63</v>
      </c>
      <c r="AR345">
        <v>0</v>
      </c>
      <c r="AS345">
        <v>0</v>
      </c>
      <c r="AT345">
        <v>0</v>
      </c>
      <c r="AU345">
        <v>1</v>
      </c>
      <c r="AV345" t="s">
        <v>11</v>
      </c>
      <c r="AW345">
        <v>12</v>
      </c>
      <c r="AX345" t="s">
        <v>64</v>
      </c>
      <c r="AY345">
        <v>1</v>
      </c>
      <c r="AZ345" t="s">
        <v>90</v>
      </c>
      <c r="BA345">
        <v>41.500179000000003</v>
      </c>
      <c r="BB345">
        <v>-81.686684</v>
      </c>
      <c r="BC345">
        <v>2011</v>
      </c>
      <c r="BD345">
        <v>3</v>
      </c>
      <c r="BE345">
        <v>10692</v>
      </c>
      <c r="BF345">
        <v>162</v>
      </c>
      <c r="BG345">
        <v>390351077011</v>
      </c>
      <c r="BH345">
        <v>2142</v>
      </c>
      <c r="BI345">
        <v>1770609</v>
      </c>
      <c r="BJ345">
        <v>1377</v>
      </c>
      <c r="BK345">
        <v>688</v>
      </c>
      <c r="BL345">
        <v>689</v>
      </c>
      <c r="BM345">
        <v>31.1999999999999</v>
      </c>
      <c r="BN345">
        <v>19</v>
      </c>
      <c r="BO345">
        <v>0</v>
      </c>
      <c r="BP345">
        <v>0</v>
      </c>
      <c r="BQ345">
        <v>0</v>
      </c>
      <c r="BR345">
        <v>35</v>
      </c>
      <c r="BS345">
        <v>50</v>
      </c>
      <c r="BT345">
        <v>14</v>
      </c>
      <c r="BU345">
        <v>173</v>
      </c>
      <c r="BV345">
        <v>326</v>
      </c>
      <c r="BW345">
        <v>228</v>
      </c>
      <c r="BX345">
        <v>82</v>
      </c>
      <c r="BY345">
        <v>93</v>
      </c>
      <c r="BZ345">
        <v>60</v>
      </c>
      <c r="CA345">
        <v>93</v>
      </c>
      <c r="CB345">
        <v>168</v>
      </c>
      <c r="CC345">
        <v>7</v>
      </c>
      <c r="CD345">
        <v>19</v>
      </c>
      <c r="CE345">
        <v>10</v>
      </c>
      <c r="CF345">
        <v>0</v>
      </c>
      <c r="CG345">
        <v>0</v>
      </c>
      <c r="CH345">
        <v>0</v>
      </c>
      <c r="CI345">
        <v>0</v>
      </c>
      <c r="CJ345">
        <v>0</v>
      </c>
      <c r="CK345">
        <v>19</v>
      </c>
      <c r="CL345">
        <v>10</v>
      </c>
      <c r="CM345">
        <v>358</v>
      </c>
      <c r="CN345">
        <v>871</v>
      </c>
      <c r="CO345">
        <v>30</v>
      </c>
      <c r="CP345">
        <v>62</v>
      </c>
      <c r="CQ345">
        <v>0</v>
      </c>
      <c r="CR345">
        <v>19</v>
      </c>
      <c r="CS345">
        <v>37</v>
      </c>
      <c r="CT345">
        <v>22</v>
      </c>
      <c r="CU345">
        <v>1086</v>
      </c>
      <c r="CV345">
        <v>130</v>
      </c>
      <c r="CW345">
        <v>154</v>
      </c>
      <c r="CX345">
        <v>40</v>
      </c>
      <c r="CY345">
        <v>40</v>
      </c>
      <c r="CZ345">
        <v>101</v>
      </c>
      <c r="DA345">
        <v>0</v>
      </c>
      <c r="DB345">
        <v>310</v>
      </c>
      <c r="DC345">
        <v>152</v>
      </c>
      <c r="DD345">
        <v>140</v>
      </c>
      <c r="DE345">
        <v>19</v>
      </c>
      <c r="DF345">
        <v>36786</v>
      </c>
      <c r="DG345">
        <v>1.54</v>
      </c>
      <c r="DH345">
        <v>353</v>
      </c>
      <c r="DI345">
        <v>990</v>
      </c>
      <c r="DJ345">
        <v>896</v>
      </c>
      <c r="DK345">
        <v>94</v>
      </c>
      <c r="DL345">
        <v>55</v>
      </c>
      <c r="DM345">
        <f t="shared" si="55"/>
        <v>1</v>
      </c>
      <c r="DN345">
        <f t="shared" si="56"/>
        <v>0</v>
      </c>
      <c r="DO345">
        <f t="shared" si="57"/>
        <v>0</v>
      </c>
      <c r="DP345">
        <f t="shared" si="58"/>
        <v>0</v>
      </c>
      <c r="DQ345">
        <f t="shared" si="59"/>
        <v>0</v>
      </c>
      <c r="DR345">
        <f t="shared" si="60"/>
        <v>0</v>
      </c>
      <c r="DS345">
        <f t="shared" si="61"/>
        <v>0</v>
      </c>
      <c r="DT345">
        <f t="shared" si="62"/>
        <v>0</v>
      </c>
      <c r="DU345">
        <f t="shared" si="63"/>
        <v>0</v>
      </c>
      <c r="DV345">
        <f t="shared" si="64"/>
        <v>0</v>
      </c>
      <c r="DW345">
        <f t="shared" si="65"/>
        <v>0</v>
      </c>
    </row>
    <row r="346" spans="1:127" x14ac:dyDescent="0.25">
      <c r="A346">
        <v>20128037758</v>
      </c>
      <c r="B346">
        <v>2931</v>
      </c>
      <c r="C346" t="s">
        <v>107</v>
      </c>
      <c r="D346">
        <v>15.3599999999999</v>
      </c>
      <c r="E346">
        <v>20120225</v>
      </c>
      <c r="F346" t="s">
        <v>108</v>
      </c>
      <c r="G346" t="s">
        <v>177</v>
      </c>
      <c r="H346">
        <v>0</v>
      </c>
      <c r="I346" t="s">
        <v>102</v>
      </c>
      <c r="J346">
        <v>2</v>
      </c>
      <c r="K346" t="s">
        <v>68</v>
      </c>
      <c r="L346" t="s">
        <v>42</v>
      </c>
      <c r="M346" t="s">
        <v>11</v>
      </c>
      <c r="N346" t="s">
        <v>43</v>
      </c>
      <c r="O346" t="s">
        <v>134</v>
      </c>
      <c r="P346" t="s">
        <v>104</v>
      </c>
      <c r="Q346" t="s">
        <v>72</v>
      </c>
      <c r="R346" t="s">
        <v>54</v>
      </c>
      <c r="S346" t="s">
        <v>48</v>
      </c>
      <c r="T346" t="s">
        <v>1376</v>
      </c>
      <c r="U346" t="s">
        <v>129</v>
      </c>
      <c r="V346" t="s">
        <v>189</v>
      </c>
      <c r="W346" t="s">
        <v>238</v>
      </c>
      <c r="X346">
        <v>23</v>
      </c>
      <c r="Y346" t="s">
        <v>52</v>
      </c>
      <c r="Z346" t="s">
        <v>74</v>
      </c>
      <c r="AA346" t="s">
        <v>180</v>
      </c>
      <c r="AB346" t="s">
        <v>11</v>
      </c>
      <c r="AC346" t="s">
        <v>55</v>
      </c>
      <c r="AD346" t="s">
        <v>56</v>
      </c>
      <c r="AE346" t="s">
        <v>47</v>
      </c>
      <c r="AF346" t="s">
        <v>84</v>
      </c>
      <c r="AG346" t="s">
        <v>59</v>
      </c>
      <c r="AH346">
        <v>25</v>
      </c>
      <c r="AI346" t="s">
        <v>52</v>
      </c>
      <c r="AJ346" t="s">
        <v>47</v>
      </c>
      <c r="AK346" t="s">
        <v>47</v>
      </c>
      <c r="AL346">
        <v>0</v>
      </c>
      <c r="AM346" t="s">
        <v>11</v>
      </c>
      <c r="AN346" t="s">
        <v>61</v>
      </c>
      <c r="AO346" t="s">
        <v>62</v>
      </c>
      <c r="AP346" t="s">
        <v>1377</v>
      </c>
      <c r="AQ346" t="s">
        <v>63</v>
      </c>
      <c r="AR346">
        <v>0</v>
      </c>
      <c r="AS346">
        <v>1</v>
      </c>
      <c r="AT346">
        <v>0</v>
      </c>
      <c r="AU346">
        <v>0</v>
      </c>
      <c r="AV346" t="s">
        <v>11</v>
      </c>
      <c r="AW346">
        <v>12</v>
      </c>
      <c r="AX346" t="s">
        <v>64</v>
      </c>
      <c r="AY346">
        <v>1</v>
      </c>
      <c r="AZ346" t="s">
        <v>90</v>
      </c>
      <c r="BA346">
        <v>41.499243999999898</v>
      </c>
      <c r="BB346">
        <v>-81.694462000000001</v>
      </c>
      <c r="BC346">
        <v>2012</v>
      </c>
      <c r="BD346">
        <v>2</v>
      </c>
      <c r="BE346">
        <v>10726</v>
      </c>
      <c r="BF346">
        <v>162</v>
      </c>
      <c r="BG346">
        <v>390351077011</v>
      </c>
      <c r="BH346">
        <v>2142</v>
      </c>
      <c r="BI346">
        <v>1770609</v>
      </c>
      <c r="BJ346">
        <v>1377</v>
      </c>
      <c r="BK346">
        <v>688</v>
      </c>
      <c r="BL346">
        <v>689</v>
      </c>
      <c r="BM346">
        <v>31.1999999999999</v>
      </c>
      <c r="BN346">
        <v>19</v>
      </c>
      <c r="BO346">
        <v>0</v>
      </c>
      <c r="BP346">
        <v>0</v>
      </c>
      <c r="BQ346">
        <v>0</v>
      </c>
      <c r="BR346">
        <v>35</v>
      </c>
      <c r="BS346">
        <v>50</v>
      </c>
      <c r="BT346">
        <v>14</v>
      </c>
      <c r="BU346">
        <v>173</v>
      </c>
      <c r="BV346">
        <v>326</v>
      </c>
      <c r="BW346">
        <v>228</v>
      </c>
      <c r="BX346">
        <v>82</v>
      </c>
      <c r="BY346">
        <v>93</v>
      </c>
      <c r="BZ346">
        <v>60</v>
      </c>
      <c r="CA346">
        <v>93</v>
      </c>
      <c r="CB346">
        <v>168</v>
      </c>
      <c r="CC346">
        <v>7</v>
      </c>
      <c r="CD346">
        <v>19</v>
      </c>
      <c r="CE346">
        <v>10</v>
      </c>
      <c r="CF346">
        <v>0</v>
      </c>
      <c r="CG346">
        <v>0</v>
      </c>
      <c r="CH346">
        <v>0</v>
      </c>
      <c r="CI346">
        <v>0</v>
      </c>
      <c r="CJ346">
        <v>0</v>
      </c>
      <c r="CK346">
        <v>19</v>
      </c>
      <c r="CL346">
        <v>10</v>
      </c>
      <c r="CM346">
        <v>358</v>
      </c>
      <c r="CN346">
        <v>871</v>
      </c>
      <c r="CO346">
        <v>30</v>
      </c>
      <c r="CP346">
        <v>62</v>
      </c>
      <c r="CQ346">
        <v>0</v>
      </c>
      <c r="CR346">
        <v>19</v>
      </c>
      <c r="CS346">
        <v>37</v>
      </c>
      <c r="CT346">
        <v>22</v>
      </c>
      <c r="CU346">
        <v>1086</v>
      </c>
      <c r="CV346">
        <v>130</v>
      </c>
      <c r="CW346">
        <v>154</v>
      </c>
      <c r="CX346">
        <v>40</v>
      </c>
      <c r="CY346">
        <v>40</v>
      </c>
      <c r="CZ346">
        <v>101</v>
      </c>
      <c r="DA346">
        <v>0</v>
      </c>
      <c r="DB346">
        <v>310</v>
      </c>
      <c r="DC346">
        <v>152</v>
      </c>
      <c r="DD346">
        <v>140</v>
      </c>
      <c r="DE346">
        <v>19</v>
      </c>
      <c r="DF346">
        <v>36786</v>
      </c>
      <c r="DG346">
        <v>1.54</v>
      </c>
      <c r="DH346">
        <v>353</v>
      </c>
      <c r="DI346">
        <v>990</v>
      </c>
      <c r="DJ346">
        <v>896</v>
      </c>
      <c r="DK346">
        <v>94</v>
      </c>
      <c r="DL346">
        <v>55</v>
      </c>
      <c r="DM346">
        <f t="shared" si="55"/>
        <v>0</v>
      </c>
      <c r="DN346">
        <f t="shared" si="56"/>
        <v>1</v>
      </c>
      <c r="DO346">
        <f t="shared" si="57"/>
        <v>0</v>
      </c>
      <c r="DP346">
        <f t="shared" si="58"/>
        <v>0</v>
      </c>
      <c r="DQ346">
        <f t="shared" si="59"/>
        <v>0</v>
      </c>
      <c r="DR346">
        <f t="shared" si="60"/>
        <v>0</v>
      </c>
      <c r="DS346">
        <f t="shared" si="61"/>
        <v>0</v>
      </c>
      <c r="DT346">
        <f t="shared" si="62"/>
        <v>0</v>
      </c>
      <c r="DU346">
        <f t="shared" si="63"/>
        <v>0</v>
      </c>
      <c r="DV346">
        <f t="shared" si="64"/>
        <v>0</v>
      </c>
      <c r="DW346">
        <f t="shared" si="65"/>
        <v>0</v>
      </c>
    </row>
    <row r="347" spans="1:127" x14ac:dyDescent="0.25">
      <c r="A347">
        <v>20128037763</v>
      </c>
      <c r="B347">
        <v>2925</v>
      </c>
      <c r="C347" t="s">
        <v>107</v>
      </c>
      <c r="D347">
        <v>15.3599999999999</v>
      </c>
      <c r="E347">
        <v>20120225</v>
      </c>
      <c r="F347" t="s">
        <v>108</v>
      </c>
      <c r="G347" t="s">
        <v>177</v>
      </c>
      <c r="H347">
        <v>0</v>
      </c>
      <c r="I347" t="s">
        <v>102</v>
      </c>
      <c r="J347">
        <v>2</v>
      </c>
      <c r="K347" t="s">
        <v>68</v>
      </c>
      <c r="L347" t="s">
        <v>42</v>
      </c>
      <c r="M347" t="s">
        <v>11</v>
      </c>
      <c r="N347" t="s">
        <v>43</v>
      </c>
      <c r="O347" t="s">
        <v>134</v>
      </c>
      <c r="P347" t="s">
        <v>104</v>
      </c>
      <c r="Q347" t="s">
        <v>46</v>
      </c>
      <c r="R347" t="s">
        <v>47</v>
      </c>
      <c r="S347" t="s">
        <v>48</v>
      </c>
      <c r="T347" t="s">
        <v>1378</v>
      </c>
      <c r="U347" t="s">
        <v>49</v>
      </c>
      <c r="V347" t="s">
        <v>189</v>
      </c>
      <c r="W347" t="s">
        <v>188</v>
      </c>
      <c r="X347">
        <v>0</v>
      </c>
      <c r="Y347" t="s">
        <v>11</v>
      </c>
      <c r="Z347" t="s">
        <v>85</v>
      </c>
      <c r="AA347">
        <v>0</v>
      </c>
      <c r="AB347" t="s">
        <v>11</v>
      </c>
      <c r="AC347" t="s">
        <v>75</v>
      </c>
      <c r="AD347" t="s">
        <v>56</v>
      </c>
      <c r="AE347" t="s">
        <v>47</v>
      </c>
      <c r="AF347" t="s">
        <v>98</v>
      </c>
      <c r="AG347" t="s">
        <v>59</v>
      </c>
      <c r="AH347">
        <v>25</v>
      </c>
      <c r="AI347" t="s">
        <v>52</v>
      </c>
      <c r="AJ347" t="s">
        <v>236</v>
      </c>
      <c r="AK347" t="s">
        <v>238</v>
      </c>
      <c r="AL347">
        <v>0</v>
      </c>
      <c r="AM347" t="s">
        <v>11</v>
      </c>
      <c r="AN347" t="s">
        <v>61</v>
      </c>
      <c r="AO347" t="s">
        <v>62</v>
      </c>
      <c r="AP347" t="s">
        <v>1379</v>
      </c>
      <c r="AQ347" t="s">
        <v>63</v>
      </c>
      <c r="AR347">
        <v>0</v>
      </c>
      <c r="AS347">
        <v>2</v>
      </c>
      <c r="AT347">
        <v>1</v>
      </c>
      <c r="AU347">
        <v>0</v>
      </c>
      <c r="AV347" t="s">
        <v>11</v>
      </c>
      <c r="AW347">
        <v>12</v>
      </c>
      <c r="AX347" t="s">
        <v>64</v>
      </c>
      <c r="AY347">
        <v>1</v>
      </c>
      <c r="AZ347" t="s">
        <v>90</v>
      </c>
      <c r="BA347">
        <v>41.499243999999898</v>
      </c>
      <c r="BB347">
        <v>-81.694462000000001</v>
      </c>
      <c r="BC347">
        <v>2012</v>
      </c>
      <c r="BD347">
        <v>2</v>
      </c>
      <c r="BE347">
        <v>10728</v>
      </c>
      <c r="BF347">
        <v>162</v>
      </c>
      <c r="BG347">
        <v>390351077011</v>
      </c>
      <c r="BH347">
        <v>2142</v>
      </c>
      <c r="BI347">
        <v>1770609</v>
      </c>
      <c r="BJ347">
        <v>1377</v>
      </c>
      <c r="BK347">
        <v>688</v>
      </c>
      <c r="BL347">
        <v>689</v>
      </c>
      <c r="BM347">
        <v>31.1999999999999</v>
      </c>
      <c r="BN347">
        <v>19</v>
      </c>
      <c r="BO347">
        <v>0</v>
      </c>
      <c r="BP347">
        <v>0</v>
      </c>
      <c r="BQ347">
        <v>0</v>
      </c>
      <c r="BR347">
        <v>35</v>
      </c>
      <c r="BS347">
        <v>50</v>
      </c>
      <c r="BT347">
        <v>14</v>
      </c>
      <c r="BU347">
        <v>173</v>
      </c>
      <c r="BV347">
        <v>326</v>
      </c>
      <c r="BW347">
        <v>228</v>
      </c>
      <c r="BX347">
        <v>82</v>
      </c>
      <c r="BY347">
        <v>93</v>
      </c>
      <c r="BZ347">
        <v>60</v>
      </c>
      <c r="CA347">
        <v>93</v>
      </c>
      <c r="CB347">
        <v>168</v>
      </c>
      <c r="CC347">
        <v>7</v>
      </c>
      <c r="CD347">
        <v>19</v>
      </c>
      <c r="CE347">
        <v>10</v>
      </c>
      <c r="CF347">
        <v>0</v>
      </c>
      <c r="CG347">
        <v>0</v>
      </c>
      <c r="CH347">
        <v>0</v>
      </c>
      <c r="CI347">
        <v>0</v>
      </c>
      <c r="CJ347">
        <v>0</v>
      </c>
      <c r="CK347">
        <v>19</v>
      </c>
      <c r="CL347">
        <v>10</v>
      </c>
      <c r="CM347">
        <v>358</v>
      </c>
      <c r="CN347">
        <v>871</v>
      </c>
      <c r="CO347">
        <v>30</v>
      </c>
      <c r="CP347">
        <v>62</v>
      </c>
      <c r="CQ347">
        <v>0</v>
      </c>
      <c r="CR347">
        <v>19</v>
      </c>
      <c r="CS347">
        <v>37</v>
      </c>
      <c r="CT347">
        <v>22</v>
      </c>
      <c r="CU347">
        <v>1086</v>
      </c>
      <c r="CV347">
        <v>130</v>
      </c>
      <c r="CW347">
        <v>154</v>
      </c>
      <c r="CX347">
        <v>40</v>
      </c>
      <c r="CY347">
        <v>40</v>
      </c>
      <c r="CZ347">
        <v>101</v>
      </c>
      <c r="DA347">
        <v>0</v>
      </c>
      <c r="DB347">
        <v>310</v>
      </c>
      <c r="DC347">
        <v>152</v>
      </c>
      <c r="DD347">
        <v>140</v>
      </c>
      <c r="DE347">
        <v>19</v>
      </c>
      <c r="DF347">
        <v>36786</v>
      </c>
      <c r="DG347">
        <v>1.54</v>
      </c>
      <c r="DH347">
        <v>353</v>
      </c>
      <c r="DI347">
        <v>990</v>
      </c>
      <c r="DJ347">
        <v>896</v>
      </c>
      <c r="DK347">
        <v>94</v>
      </c>
      <c r="DL347">
        <v>55</v>
      </c>
      <c r="DM347">
        <f t="shared" si="55"/>
        <v>0</v>
      </c>
      <c r="DN347">
        <f t="shared" si="56"/>
        <v>1</v>
      </c>
      <c r="DO347">
        <f t="shared" si="57"/>
        <v>0</v>
      </c>
      <c r="DP347">
        <f t="shared" si="58"/>
        <v>0</v>
      </c>
      <c r="DQ347">
        <f t="shared" si="59"/>
        <v>0</v>
      </c>
      <c r="DR347">
        <f t="shared" si="60"/>
        <v>0</v>
      </c>
      <c r="DS347">
        <f t="shared" si="61"/>
        <v>0</v>
      </c>
      <c r="DT347">
        <f t="shared" si="62"/>
        <v>0</v>
      </c>
      <c r="DU347">
        <f t="shared" si="63"/>
        <v>0</v>
      </c>
      <c r="DV347">
        <f t="shared" si="64"/>
        <v>0</v>
      </c>
      <c r="DW347">
        <f t="shared" si="65"/>
        <v>0</v>
      </c>
    </row>
    <row r="348" spans="1:127" x14ac:dyDescent="0.25">
      <c r="A348">
        <v>20128038390</v>
      </c>
      <c r="B348">
        <v>2967</v>
      </c>
      <c r="C348" t="s">
        <v>247</v>
      </c>
      <c r="D348">
        <v>0.69</v>
      </c>
      <c r="E348">
        <v>20120317</v>
      </c>
      <c r="F348" t="s">
        <v>226</v>
      </c>
      <c r="G348" t="s">
        <v>288</v>
      </c>
      <c r="H348">
        <v>0</v>
      </c>
      <c r="I348" t="s">
        <v>102</v>
      </c>
      <c r="J348">
        <v>13</v>
      </c>
      <c r="K348" t="s">
        <v>41</v>
      </c>
      <c r="L348" t="s">
        <v>42</v>
      </c>
      <c r="M348" t="s">
        <v>11</v>
      </c>
      <c r="N348" t="s">
        <v>70</v>
      </c>
      <c r="O348" t="s">
        <v>71</v>
      </c>
      <c r="P348" t="s">
        <v>45</v>
      </c>
      <c r="Q348" t="s">
        <v>72</v>
      </c>
      <c r="R348" t="s">
        <v>87</v>
      </c>
      <c r="S348" t="s">
        <v>48</v>
      </c>
      <c r="T348" t="s">
        <v>1380</v>
      </c>
      <c r="U348" t="s">
        <v>129</v>
      </c>
      <c r="V348" t="s">
        <v>51</v>
      </c>
      <c r="W348" t="s">
        <v>50</v>
      </c>
      <c r="X348">
        <v>56</v>
      </c>
      <c r="Y348" t="s">
        <v>60</v>
      </c>
      <c r="Z348" t="s">
        <v>74</v>
      </c>
      <c r="AA348" t="s">
        <v>54</v>
      </c>
      <c r="AB348" t="s">
        <v>11</v>
      </c>
      <c r="AC348" t="s">
        <v>86</v>
      </c>
      <c r="AD348" t="s">
        <v>97</v>
      </c>
      <c r="AE348" t="s">
        <v>209</v>
      </c>
      <c r="AF348" t="s">
        <v>98</v>
      </c>
      <c r="AG348" t="s">
        <v>59</v>
      </c>
      <c r="AH348">
        <v>6</v>
      </c>
      <c r="AI348" t="s">
        <v>60</v>
      </c>
      <c r="AJ348" t="s">
        <v>50</v>
      </c>
      <c r="AK348" t="s">
        <v>51</v>
      </c>
      <c r="AL348" t="s">
        <v>54</v>
      </c>
      <c r="AM348" t="s">
        <v>11</v>
      </c>
      <c r="AN348" t="s">
        <v>61</v>
      </c>
      <c r="AO348" t="s">
        <v>62</v>
      </c>
      <c r="AP348" t="s">
        <v>1381</v>
      </c>
      <c r="AQ348" t="s">
        <v>130</v>
      </c>
      <c r="AR348">
        <v>0</v>
      </c>
      <c r="AS348">
        <v>0</v>
      </c>
      <c r="AT348">
        <v>0</v>
      </c>
      <c r="AU348">
        <v>0</v>
      </c>
      <c r="AV348" t="s">
        <v>11</v>
      </c>
      <c r="AW348">
        <v>12</v>
      </c>
      <c r="AX348" t="s">
        <v>64</v>
      </c>
      <c r="AY348">
        <v>1</v>
      </c>
      <c r="AZ348" t="s">
        <v>90</v>
      </c>
      <c r="BA348">
        <v>41.505854999999897</v>
      </c>
      <c r="BB348">
        <v>-81.690869000000006</v>
      </c>
      <c r="BC348">
        <v>2012</v>
      </c>
      <c r="BD348">
        <v>3</v>
      </c>
      <c r="BE348">
        <v>10773</v>
      </c>
      <c r="BF348">
        <v>163</v>
      </c>
      <c r="BG348">
        <v>390351078021</v>
      </c>
      <c r="BH348">
        <v>1904</v>
      </c>
      <c r="BI348">
        <v>417649</v>
      </c>
      <c r="BJ348">
        <v>366</v>
      </c>
      <c r="BK348">
        <v>192</v>
      </c>
      <c r="BL348">
        <v>174</v>
      </c>
      <c r="BM348">
        <v>58.299999999999898</v>
      </c>
      <c r="BN348">
        <v>0</v>
      </c>
      <c r="BO348">
        <v>0</v>
      </c>
      <c r="BP348">
        <v>0</v>
      </c>
      <c r="BQ348">
        <v>0</v>
      </c>
      <c r="BR348">
        <v>0</v>
      </c>
      <c r="BS348">
        <v>21</v>
      </c>
      <c r="BT348">
        <v>0</v>
      </c>
      <c r="BU348">
        <v>0</v>
      </c>
      <c r="BV348">
        <v>19</v>
      </c>
      <c r="BW348">
        <v>31</v>
      </c>
      <c r="BX348">
        <v>0</v>
      </c>
      <c r="BY348">
        <v>0</v>
      </c>
      <c r="BZ348">
        <v>10</v>
      </c>
      <c r="CA348">
        <v>44</v>
      </c>
      <c r="CB348">
        <v>80</v>
      </c>
      <c r="CC348">
        <v>11</v>
      </c>
      <c r="CD348">
        <v>29</v>
      </c>
      <c r="CE348">
        <v>27</v>
      </c>
      <c r="CF348">
        <v>23</v>
      </c>
      <c r="CG348">
        <v>26</v>
      </c>
      <c r="CH348">
        <v>23</v>
      </c>
      <c r="CI348">
        <v>18</v>
      </c>
      <c r="CJ348">
        <v>4</v>
      </c>
      <c r="CK348">
        <v>0</v>
      </c>
      <c r="CL348">
        <v>121</v>
      </c>
      <c r="CM348">
        <v>229</v>
      </c>
      <c r="CN348">
        <v>70</v>
      </c>
      <c r="CO348">
        <v>0</v>
      </c>
      <c r="CP348">
        <v>48</v>
      </c>
      <c r="CQ348">
        <v>0</v>
      </c>
      <c r="CR348">
        <v>0</v>
      </c>
      <c r="CS348">
        <v>19</v>
      </c>
      <c r="CT348">
        <v>0</v>
      </c>
      <c r="CU348">
        <v>345</v>
      </c>
      <c r="CV348">
        <v>77</v>
      </c>
      <c r="CW348">
        <v>153</v>
      </c>
      <c r="CX348">
        <v>10</v>
      </c>
      <c r="CY348">
        <v>0</v>
      </c>
      <c r="CZ348">
        <v>59</v>
      </c>
      <c r="DA348">
        <v>23</v>
      </c>
      <c r="DB348">
        <v>16</v>
      </c>
      <c r="DC348">
        <v>7</v>
      </c>
      <c r="DD348">
        <v>0</v>
      </c>
      <c r="DE348">
        <v>0</v>
      </c>
      <c r="DF348">
        <v>8771</v>
      </c>
      <c r="DG348">
        <v>1.35</v>
      </c>
      <c r="DH348">
        <v>224</v>
      </c>
      <c r="DI348">
        <v>356</v>
      </c>
      <c r="DJ348">
        <v>271</v>
      </c>
      <c r="DK348">
        <v>85</v>
      </c>
      <c r="DL348">
        <v>7</v>
      </c>
      <c r="DM348">
        <f t="shared" si="55"/>
        <v>0</v>
      </c>
      <c r="DN348">
        <f t="shared" si="56"/>
        <v>1</v>
      </c>
      <c r="DO348">
        <f t="shared" si="57"/>
        <v>0</v>
      </c>
      <c r="DP348">
        <f t="shared" si="58"/>
        <v>0</v>
      </c>
      <c r="DQ348">
        <f t="shared" si="59"/>
        <v>0</v>
      </c>
      <c r="DR348">
        <f t="shared" si="60"/>
        <v>0</v>
      </c>
      <c r="DS348">
        <f t="shared" si="61"/>
        <v>0</v>
      </c>
      <c r="DT348">
        <f t="shared" si="62"/>
        <v>0</v>
      </c>
      <c r="DU348">
        <f t="shared" si="63"/>
        <v>0</v>
      </c>
      <c r="DV348">
        <f t="shared" si="64"/>
        <v>0</v>
      </c>
      <c r="DW348">
        <f t="shared" si="65"/>
        <v>0</v>
      </c>
    </row>
    <row r="349" spans="1:127" x14ac:dyDescent="0.25">
      <c r="A349">
        <v>20118093783</v>
      </c>
      <c r="B349">
        <v>6619</v>
      </c>
      <c r="C349" t="s">
        <v>296</v>
      </c>
      <c r="D349">
        <v>0.74</v>
      </c>
      <c r="E349">
        <v>20110606</v>
      </c>
      <c r="F349" t="s">
        <v>178</v>
      </c>
      <c r="G349" t="s">
        <v>402</v>
      </c>
      <c r="H349">
        <v>0</v>
      </c>
      <c r="I349" t="s">
        <v>40</v>
      </c>
      <c r="J349">
        <v>21</v>
      </c>
      <c r="K349" t="s">
        <v>41</v>
      </c>
      <c r="L349" t="s">
        <v>42</v>
      </c>
      <c r="M349" t="s">
        <v>11</v>
      </c>
      <c r="N349" t="s">
        <v>43</v>
      </c>
      <c r="O349" t="s">
        <v>71</v>
      </c>
      <c r="P349" t="s">
        <v>45</v>
      </c>
      <c r="Q349" t="s">
        <v>46</v>
      </c>
      <c r="R349" t="s">
        <v>95</v>
      </c>
      <c r="S349" t="s">
        <v>48</v>
      </c>
      <c r="T349" t="s">
        <v>1382</v>
      </c>
      <c r="U349" t="s">
        <v>89</v>
      </c>
      <c r="V349" t="s">
        <v>77</v>
      </c>
      <c r="W349" t="s">
        <v>76</v>
      </c>
      <c r="X349">
        <v>56</v>
      </c>
      <c r="Y349" t="s">
        <v>60</v>
      </c>
      <c r="Z349" t="s">
        <v>85</v>
      </c>
      <c r="AA349" t="s">
        <v>54</v>
      </c>
      <c r="AB349" t="s">
        <v>11</v>
      </c>
      <c r="AC349" t="s">
        <v>263</v>
      </c>
      <c r="AD349" t="s">
        <v>111</v>
      </c>
      <c r="AE349" t="s">
        <v>57</v>
      </c>
      <c r="AF349" t="s">
        <v>122</v>
      </c>
      <c r="AG349" t="s">
        <v>59</v>
      </c>
      <c r="AH349">
        <v>73</v>
      </c>
      <c r="AI349" t="s">
        <v>52</v>
      </c>
      <c r="AJ349" t="s">
        <v>51</v>
      </c>
      <c r="AK349" t="s">
        <v>50</v>
      </c>
      <c r="AL349" t="s">
        <v>54</v>
      </c>
      <c r="AM349" t="s">
        <v>11</v>
      </c>
      <c r="AN349" t="s">
        <v>61</v>
      </c>
      <c r="AO349" t="s">
        <v>62</v>
      </c>
      <c r="AP349" t="s">
        <v>1383</v>
      </c>
      <c r="AQ349" t="s">
        <v>63</v>
      </c>
      <c r="AR349">
        <v>0</v>
      </c>
      <c r="AS349">
        <v>1</v>
      </c>
      <c r="AT349">
        <v>0</v>
      </c>
      <c r="AU349">
        <v>0</v>
      </c>
      <c r="AV349" t="s">
        <v>11</v>
      </c>
      <c r="AW349">
        <v>12</v>
      </c>
      <c r="AX349" t="s">
        <v>64</v>
      </c>
      <c r="AY349">
        <v>1</v>
      </c>
      <c r="AZ349" t="s">
        <v>90</v>
      </c>
      <c r="BA349">
        <v>41.499156999999897</v>
      </c>
      <c r="BB349">
        <v>-81.674071999999896</v>
      </c>
      <c r="BC349">
        <v>2011</v>
      </c>
      <c r="BD349">
        <v>6</v>
      </c>
      <c r="BE349">
        <v>10975</v>
      </c>
      <c r="BF349">
        <v>1</v>
      </c>
      <c r="BG349">
        <v>390351077012</v>
      </c>
      <c r="BH349">
        <v>748</v>
      </c>
      <c r="BI349">
        <v>224228</v>
      </c>
      <c r="BJ349">
        <v>521</v>
      </c>
      <c r="BK349">
        <v>333</v>
      </c>
      <c r="BL349">
        <v>188</v>
      </c>
      <c r="BM349">
        <v>22.3</v>
      </c>
      <c r="BN349">
        <v>30</v>
      </c>
      <c r="BO349">
        <v>7</v>
      </c>
      <c r="BP349">
        <v>0</v>
      </c>
      <c r="BQ349">
        <v>0</v>
      </c>
      <c r="BR349">
        <v>111</v>
      </c>
      <c r="BS349">
        <v>62</v>
      </c>
      <c r="BT349">
        <v>32</v>
      </c>
      <c r="BU349">
        <v>130</v>
      </c>
      <c r="BV349">
        <v>50</v>
      </c>
      <c r="BW349">
        <v>20</v>
      </c>
      <c r="BX349">
        <v>18</v>
      </c>
      <c r="BY349">
        <v>10</v>
      </c>
      <c r="BZ349">
        <v>4</v>
      </c>
      <c r="CA349">
        <v>41</v>
      </c>
      <c r="CB349">
        <v>0</v>
      </c>
      <c r="CC349">
        <v>6</v>
      </c>
      <c r="CD349">
        <v>0</v>
      </c>
      <c r="CE349">
        <v>0</v>
      </c>
      <c r="CF349">
        <v>0</v>
      </c>
      <c r="CG349">
        <v>0</v>
      </c>
      <c r="CH349">
        <v>0</v>
      </c>
      <c r="CI349">
        <v>0</v>
      </c>
      <c r="CJ349">
        <v>0</v>
      </c>
      <c r="CK349">
        <v>37</v>
      </c>
      <c r="CL349">
        <v>0</v>
      </c>
      <c r="CM349">
        <v>140</v>
      </c>
      <c r="CN349">
        <v>277</v>
      </c>
      <c r="CO349">
        <v>8</v>
      </c>
      <c r="CP349">
        <v>8</v>
      </c>
      <c r="CQ349">
        <v>14</v>
      </c>
      <c r="CR349">
        <v>0</v>
      </c>
      <c r="CS349">
        <v>74</v>
      </c>
      <c r="CT349">
        <v>0</v>
      </c>
      <c r="CU349">
        <v>149</v>
      </c>
      <c r="CV349">
        <v>0</v>
      </c>
      <c r="CW349">
        <v>22</v>
      </c>
      <c r="CX349">
        <v>34</v>
      </c>
      <c r="CY349">
        <v>0</v>
      </c>
      <c r="CZ349">
        <v>14</v>
      </c>
      <c r="DA349">
        <v>26</v>
      </c>
      <c r="DB349">
        <v>37</v>
      </c>
      <c r="DC349">
        <v>10</v>
      </c>
      <c r="DD349">
        <v>6</v>
      </c>
      <c r="DE349">
        <v>0</v>
      </c>
      <c r="DF349">
        <v>17379</v>
      </c>
      <c r="DG349">
        <v>2.04</v>
      </c>
      <c r="DH349">
        <v>90</v>
      </c>
      <c r="DI349">
        <v>304</v>
      </c>
      <c r="DJ349">
        <v>255</v>
      </c>
      <c r="DK349">
        <v>49</v>
      </c>
      <c r="DL349">
        <v>0</v>
      </c>
      <c r="DM349">
        <f t="shared" si="55"/>
        <v>1</v>
      </c>
      <c r="DN349">
        <f t="shared" si="56"/>
        <v>0</v>
      </c>
      <c r="DO349">
        <f t="shared" si="57"/>
        <v>0</v>
      </c>
      <c r="DP349">
        <f t="shared" si="58"/>
        <v>0</v>
      </c>
      <c r="DQ349">
        <f t="shared" si="59"/>
        <v>0</v>
      </c>
      <c r="DR349">
        <f t="shared" si="60"/>
        <v>0</v>
      </c>
      <c r="DS349">
        <f t="shared" si="61"/>
        <v>0</v>
      </c>
      <c r="DT349">
        <f t="shared" si="62"/>
        <v>0</v>
      </c>
      <c r="DU349">
        <f t="shared" si="63"/>
        <v>0</v>
      </c>
      <c r="DV349">
        <f t="shared" si="64"/>
        <v>0</v>
      </c>
      <c r="DW349">
        <f t="shared" si="65"/>
        <v>0</v>
      </c>
    </row>
    <row r="350" spans="1:127" x14ac:dyDescent="0.25">
      <c r="A350">
        <v>20128023325</v>
      </c>
      <c r="B350">
        <v>1559</v>
      </c>
      <c r="C350" t="s">
        <v>164</v>
      </c>
      <c r="D350">
        <v>0.28999999999999998</v>
      </c>
      <c r="E350">
        <v>20120210</v>
      </c>
      <c r="F350" t="s">
        <v>152</v>
      </c>
      <c r="G350">
        <v>3316</v>
      </c>
      <c r="H350">
        <v>0</v>
      </c>
      <c r="I350" t="s">
        <v>125</v>
      </c>
      <c r="J350">
        <v>16</v>
      </c>
      <c r="K350" t="s">
        <v>41</v>
      </c>
      <c r="L350" t="s">
        <v>42</v>
      </c>
      <c r="M350" t="s">
        <v>11</v>
      </c>
      <c r="N350" t="s">
        <v>43</v>
      </c>
      <c r="O350" t="s">
        <v>44</v>
      </c>
      <c r="P350" t="s">
        <v>45</v>
      </c>
      <c r="Q350" t="s">
        <v>72</v>
      </c>
      <c r="R350" t="s">
        <v>119</v>
      </c>
      <c r="S350" t="s">
        <v>98</v>
      </c>
      <c r="T350" t="s">
        <v>1384</v>
      </c>
      <c r="U350" t="s">
        <v>59</v>
      </c>
      <c r="V350" t="s">
        <v>77</v>
      </c>
      <c r="W350" t="s">
        <v>76</v>
      </c>
      <c r="X350">
        <v>13</v>
      </c>
      <c r="Y350" t="s">
        <v>52</v>
      </c>
      <c r="Z350" t="s">
        <v>74</v>
      </c>
      <c r="AA350" t="s">
        <v>54</v>
      </c>
      <c r="AB350" t="s">
        <v>11</v>
      </c>
      <c r="AC350" t="s">
        <v>75</v>
      </c>
      <c r="AD350" t="s">
        <v>56</v>
      </c>
      <c r="AE350" t="s">
        <v>119</v>
      </c>
      <c r="AF350" t="s">
        <v>98</v>
      </c>
      <c r="AG350" t="s">
        <v>59</v>
      </c>
      <c r="AH350">
        <v>13</v>
      </c>
      <c r="AI350" t="s">
        <v>52</v>
      </c>
      <c r="AJ350" t="s">
        <v>77</v>
      </c>
      <c r="AK350" t="s">
        <v>76</v>
      </c>
      <c r="AL350" t="s">
        <v>54</v>
      </c>
      <c r="AM350" t="s">
        <v>11</v>
      </c>
      <c r="AN350" t="s">
        <v>61</v>
      </c>
      <c r="AO350" t="s">
        <v>62</v>
      </c>
      <c r="AP350" t="s">
        <v>1385</v>
      </c>
      <c r="AQ350" t="s">
        <v>63</v>
      </c>
      <c r="AR350">
        <v>0</v>
      </c>
      <c r="AS350">
        <v>0</v>
      </c>
      <c r="AT350">
        <v>0</v>
      </c>
      <c r="AU350">
        <v>2</v>
      </c>
      <c r="AV350" t="s">
        <v>11</v>
      </c>
      <c r="AW350">
        <v>12</v>
      </c>
      <c r="AX350" t="s">
        <v>64</v>
      </c>
      <c r="AY350">
        <v>1</v>
      </c>
      <c r="AZ350" t="s">
        <v>90</v>
      </c>
      <c r="BA350">
        <v>41.463509000000002</v>
      </c>
      <c r="BB350">
        <v>-81.730299000000002</v>
      </c>
      <c r="BC350">
        <v>2012</v>
      </c>
      <c r="BD350">
        <v>2</v>
      </c>
      <c r="BE350">
        <v>11090</v>
      </c>
      <c r="BF350">
        <v>88</v>
      </c>
      <c r="BG350">
        <v>390351027006</v>
      </c>
      <c r="BH350">
        <v>1744</v>
      </c>
      <c r="BI350">
        <v>570059</v>
      </c>
      <c r="BJ350">
        <v>588</v>
      </c>
      <c r="BK350">
        <v>366</v>
      </c>
      <c r="BL350">
        <v>222</v>
      </c>
      <c r="BM350">
        <v>20.5</v>
      </c>
      <c r="BN350">
        <v>134</v>
      </c>
      <c r="BO350">
        <v>39</v>
      </c>
      <c r="BP350">
        <v>87</v>
      </c>
      <c r="BQ350">
        <v>10</v>
      </c>
      <c r="BR350">
        <v>7</v>
      </c>
      <c r="BS350">
        <v>35</v>
      </c>
      <c r="BT350">
        <v>35</v>
      </c>
      <c r="BU350">
        <v>7</v>
      </c>
      <c r="BV350">
        <v>30</v>
      </c>
      <c r="BW350">
        <v>37</v>
      </c>
      <c r="BX350">
        <v>28</v>
      </c>
      <c r="BY350">
        <v>33</v>
      </c>
      <c r="BZ350">
        <v>33</v>
      </c>
      <c r="CA350">
        <v>20</v>
      </c>
      <c r="CB350">
        <v>0</v>
      </c>
      <c r="CC350">
        <v>11</v>
      </c>
      <c r="CD350">
        <v>0</v>
      </c>
      <c r="CE350">
        <v>5</v>
      </c>
      <c r="CF350">
        <v>5</v>
      </c>
      <c r="CG350">
        <v>7</v>
      </c>
      <c r="CH350">
        <v>0</v>
      </c>
      <c r="CI350">
        <v>25</v>
      </c>
      <c r="CJ350">
        <v>0</v>
      </c>
      <c r="CK350">
        <v>270</v>
      </c>
      <c r="CL350">
        <v>42</v>
      </c>
      <c r="CM350">
        <v>281</v>
      </c>
      <c r="CN350">
        <v>274</v>
      </c>
      <c r="CO350">
        <v>0</v>
      </c>
      <c r="CP350">
        <v>0</v>
      </c>
      <c r="CQ350">
        <v>0</v>
      </c>
      <c r="CR350">
        <v>0</v>
      </c>
      <c r="CS350">
        <v>33</v>
      </c>
      <c r="CT350">
        <v>149</v>
      </c>
      <c r="CU350">
        <v>234</v>
      </c>
      <c r="CV350">
        <v>104</v>
      </c>
      <c r="CW350">
        <v>23</v>
      </c>
      <c r="CX350">
        <v>26</v>
      </c>
      <c r="CY350">
        <v>18</v>
      </c>
      <c r="CZ350">
        <v>12</v>
      </c>
      <c r="DA350">
        <v>21</v>
      </c>
      <c r="DB350">
        <v>23</v>
      </c>
      <c r="DC350">
        <v>7</v>
      </c>
      <c r="DD350">
        <v>0</v>
      </c>
      <c r="DE350">
        <v>0</v>
      </c>
      <c r="DF350">
        <v>25486</v>
      </c>
      <c r="DG350">
        <v>3.21</v>
      </c>
      <c r="DH350">
        <v>40</v>
      </c>
      <c r="DI350">
        <v>222</v>
      </c>
      <c r="DJ350">
        <v>183</v>
      </c>
      <c r="DK350">
        <v>39</v>
      </c>
      <c r="DL350">
        <v>94</v>
      </c>
      <c r="DM350">
        <f t="shared" si="55"/>
        <v>0</v>
      </c>
      <c r="DN350">
        <f t="shared" si="56"/>
        <v>1</v>
      </c>
      <c r="DO350">
        <f t="shared" si="57"/>
        <v>0</v>
      </c>
      <c r="DP350">
        <f t="shared" si="58"/>
        <v>0</v>
      </c>
      <c r="DQ350">
        <f t="shared" si="59"/>
        <v>0</v>
      </c>
      <c r="DR350">
        <f t="shared" si="60"/>
        <v>0</v>
      </c>
      <c r="DS350">
        <f t="shared" si="61"/>
        <v>0</v>
      </c>
      <c r="DT350">
        <f t="shared" si="62"/>
        <v>0</v>
      </c>
      <c r="DU350">
        <f t="shared" si="63"/>
        <v>0</v>
      </c>
      <c r="DV350">
        <f t="shared" si="64"/>
        <v>0</v>
      </c>
      <c r="DW350">
        <f t="shared" si="65"/>
        <v>0</v>
      </c>
    </row>
    <row r="351" spans="1:127" x14ac:dyDescent="0.25">
      <c r="A351">
        <v>20128024011</v>
      </c>
      <c r="B351">
        <v>1792</v>
      </c>
      <c r="C351" t="s">
        <v>159</v>
      </c>
      <c r="D351">
        <v>14.88</v>
      </c>
      <c r="E351">
        <v>20120215</v>
      </c>
      <c r="F351" t="s">
        <v>160</v>
      </c>
      <c r="G351" t="s">
        <v>285</v>
      </c>
      <c r="H351">
        <v>0.04</v>
      </c>
      <c r="I351" t="s">
        <v>82</v>
      </c>
      <c r="J351">
        <v>9</v>
      </c>
      <c r="K351" t="s">
        <v>199</v>
      </c>
      <c r="L351" t="s">
        <v>42</v>
      </c>
      <c r="M351" t="s">
        <v>11</v>
      </c>
      <c r="N351" t="s">
        <v>70</v>
      </c>
      <c r="O351" t="s">
        <v>156</v>
      </c>
      <c r="P351" t="s">
        <v>104</v>
      </c>
      <c r="Q351" t="s">
        <v>72</v>
      </c>
      <c r="R351" t="s">
        <v>258</v>
      </c>
      <c r="S351" t="s">
        <v>286</v>
      </c>
      <c r="T351" t="s">
        <v>1386</v>
      </c>
      <c r="U351" t="s">
        <v>49</v>
      </c>
      <c r="V351" t="s">
        <v>76</v>
      </c>
      <c r="W351" t="s">
        <v>77</v>
      </c>
      <c r="X351">
        <v>0</v>
      </c>
      <c r="Y351" t="s">
        <v>60</v>
      </c>
      <c r="Z351" t="s">
        <v>74</v>
      </c>
      <c r="AA351">
        <v>0</v>
      </c>
      <c r="AB351" t="s">
        <v>11</v>
      </c>
      <c r="AC351" t="s">
        <v>86</v>
      </c>
      <c r="AD351" t="s">
        <v>56</v>
      </c>
      <c r="AE351" t="s">
        <v>47</v>
      </c>
      <c r="AF351" t="s">
        <v>47</v>
      </c>
      <c r="AG351" t="s">
        <v>59</v>
      </c>
      <c r="AH351">
        <v>48</v>
      </c>
      <c r="AI351" t="s">
        <v>60</v>
      </c>
      <c r="AJ351" t="s">
        <v>76</v>
      </c>
      <c r="AK351" t="s">
        <v>77</v>
      </c>
      <c r="AL351" t="s">
        <v>54</v>
      </c>
      <c r="AM351" t="s">
        <v>11</v>
      </c>
      <c r="AN351" t="s">
        <v>61</v>
      </c>
      <c r="AO351" t="s">
        <v>62</v>
      </c>
      <c r="AP351" t="s">
        <v>1387</v>
      </c>
      <c r="AQ351" t="s">
        <v>63</v>
      </c>
      <c r="AR351">
        <v>0</v>
      </c>
      <c r="AS351">
        <v>0</v>
      </c>
      <c r="AT351">
        <v>0</v>
      </c>
      <c r="AU351">
        <v>0</v>
      </c>
      <c r="AV351" t="s">
        <v>174</v>
      </c>
      <c r="AW351">
        <v>12</v>
      </c>
      <c r="AX351" t="s">
        <v>64</v>
      </c>
      <c r="AY351">
        <v>1</v>
      </c>
      <c r="AZ351" t="s">
        <v>90</v>
      </c>
      <c r="BA351">
        <v>41.477279000000003</v>
      </c>
      <c r="BB351">
        <v>-81.693078</v>
      </c>
      <c r="BC351">
        <v>2012</v>
      </c>
      <c r="BD351">
        <v>2</v>
      </c>
      <c r="BE351">
        <v>11112</v>
      </c>
      <c r="BF351">
        <v>113</v>
      </c>
      <c r="BG351">
        <v>390351044002</v>
      </c>
      <c r="BH351">
        <v>1790</v>
      </c>
      <c r="BI351">
        <v>390484</v>
      </c>
      <c r="BJ351">
        <v>520</v>
      </c>
      <c r="BK351">
        <v>249</v>
      </c>
      <c r="BL351">
        <v>271</v>
      </c>
      <c r="BM351">
        <v>40.6</v>
      </c>
      <c r="BN351">
        <v>5</v>
      </c>
      <c r="BO351">
        <v>37</v>
      </c>
      <c r="BP351">
        <v>42</v>
      </c>
      <c r="BQ351">
        <v>51</v>
      </c>
      <c r="BR351">
        <v>0</v>
      </c>
      <c r="BS351">
        <v>0</v>
      </c>
      <c r="BT351">
        <v>15</v>
      </c>
      <c r="BU351">
        <v>0</v>
      </c>
      <c r="BV351">
        <v>15</v>
      </c>
      <c r="BW351">
        <v>37</v>
      </c>
      <c r="BX351">
        <v>47</v>
      </c>
      <c r="BY351">
        <v>76</v>
      </c>
      <c r="BZ351">
        <v>16</v>
      </c>
      <c r="CA351">
        <v>58</v>
      </c>
      <c r="CB351">
        <v>62</v>
      </c>
      <c r="CC351">
        <v>4</v>
      </c>
      <c r="CD351">
        <v>25</v>
      </c>
      <c r="CE351">
        <v>0</v>
      </c>
      <c r="CF351">
        <v>0</v>
      </c>
      <c r="CG351">
        <v>0</v>
      </c>
      <c r="CH351">
        <v>13</v>
      </c>
      <c r="CI351">
        <v>17</v>
      </c>
      <c r="CJ351">
        <v>0</v>
      </c>
      <c r="CK351">
        <v>135</v>
      </c>
      <c r="CL351">
        <v>30</v>
      </c>
      <c r="CM351">
        <v>78</v>
      </c>
      <c r="CN351">
        <v>442</v>
      </c>
      <c r="CO351">
        <v>0</v>
      </c>
      <c r="CP351">
        <v>0</v>
      </c>
      <c r="CQ351">
        <v>0</v>
      </c>
      <c r="CR351">
        <v>0</v>
      </c>
      <c r="CS351">
        <v>0</v>
      </c>
      <c r="CT351">
        <v>91</v>
      </c>
      <c r="CU351">
        <v>370</v>
      </c>
      <c r="CV351">
        <v>152</v>
      </c>
      <c r="CW351">
        <v>85</v>
      </c>
      <c r="CX351">
        <v>5</v>
      </c>
      <c r="CY351">
        <v>19</v>
      </c>
      <c r="CZ351">
        <v>64</v>
      </c>
      <c r="DA351">
        <v>12</v>
      </c>
      <c r="DB351">
        <v>28</v>
      </c>
      <c r="DC351">
        <v>3</v>
      </c>
      <c r="DD351">
        <v>0</v>
      </c>
      <c r="DE351">
        <v>2</v>
      </c>
      <c r="DF351">
        <v>23616</v>
      </c>
      <c r="DG351">
        <v>2.2000000000000002</v>
      </c>
      <c r="DH351">
        <v>35</v>
      </c>
      <c r="DI351">
        <v>252</v>
      </c>
      <c r="DJ351">
        <v>236</v>
      </c>
      <c r="DK351">
        <v>16</v>
      </c>
      <c r="DL351">
        <v>116</v>
      </c>
      <c r="DM351">
        <f t="shared" si="55"/>
        <v>0</v>
      </c>
      <c r="DN351">
        <f t="shared" si="56"/>
        <v>1</v>
      </c>
      <c r="DO351">
        <f t="shared" si="57"/>
        <v>0</v>
      </c>
      <c r="DP351">
        <f t="shared" si="58"/>
        <v>0</v>
      </c>
      <c r="DQ351">
        <f t="shared" si="59"/>
        <v>0</v>
      </c>
      <c r="DR351">
        <f t="shared" si="60"/>
        <v>0</v>
      </c>
      <c r="DS351">
        <f t="shared" si="61"/>
        <v>0</v>
      </c>
      <c r="DT351">
        <f t="shared" si="62"/>
        <v>0</v>
      </c>
      <c r="DU351">
        <f t="shared" si="63"/>
        <v>0</v>
      </c>
      <c r="DV351">
        <f t="shared" si="64"/>
        <v>0</v>
      </c>
      <c r="DW351">
        <f t="shared" si="65"/>
        <v>0</v>
      </c>
    </row>
    <row r="352" spans="1:127" x14ac:dyDescent="0.25">
      <c r="A352">
        <v>20118135797</v>
      </c>
      <c r="B352" t="s">
        <v>259</v>
      </c>
      <c r="C352" t="s">
        <v>99</v>
      </c>
      <c r="D352">
        <v>16.6099999999999</v>
      </c>
      <c r="E352">
        <v>20110916</v>
      </c>
      <c r="F352" t="s">
        <v>100</v>
      </c>
      <c r="G352" t="s">
        <v>260</v>
      </c>
      <c r="H352">
        <v>0</v>
      </c>
      <c r="I352" t="s">
        <v>125</v>
      </c>
      <c r="J352">
        <v>17</v>
      </c>
      <c r="K352" t="s">
        <v>41</v>
      </c>
      <c r="L352" t="s">
        <v>42</v>
      </c>
      <c r="M352" t="s">
        <v>11</v>
      </c>
      <c r="N352" t="s">
        <v>70</v>
      </c>
      <c r="O352" t="s">
        <v>71</v>
      </c>
      <c r="P352" t="s">
        <v>45</v>
      </c>
      <c r="Q352" t="s">
        <v>46</v>
      </c>
      <c r="R352" t="s">
        <v>195</v>
      </c>
      <c r="S352" t="s">
        <v>98</v>
      </c>
      <c r="T352" t="s">
        <v>1388</v>
      </c>
      <c r="U352" t="s">
        <v>59</v>
      </c>
      <c r="V352" t="s">
        <v>76</v>
      </c>
      <c r="W352" t="s">
        <v>77</v>
      </c>
      <c r="X352">
        <v>40</v>
      </c>
      <c r="Y352" t="s">
        <v>60</v>
      </c>
      <c r="Z352" t="s">
        <v>190</v>
      </c>
      <c r="AA352" t="s">
        <v>180</v>
      </c>
      <c r="AB352" t="s">
        <v>11</v>
      </c>
      <c r="AC352" t="s">
        <v>75</v>
      </c>
      <c r="AD352" t="s">
        <v>97</v>
      </c>
      <c r="AE352" t="s">
        <v>54</v>
      </c>
      <c r="AF352" t="s">
        <v>48</v>
      </c>
      <c r="AG352" t="s">
        <v>213</v>
      </c>
      <c r="AH352">
        <v>45</v>
      </c>
      <c r="AI352" t="s">
        <v>60</v>
      </c>
      <c r="AJ352" t="s">
        <v>51</v>
      </c>
      <c r="AK352" t="s">
        <v>50</v>
      </c>
      <c r="AL352" t="s">
        <v>54</v>
      </c>
      <c r="AM352" t="s">
        <v>11</v>
      </c>
      <c r="AN352" t="s">
        <v>61</v>
      </c>
      <c r="AO352" t="s">
        <v>62</v>
      </c>
      <c r="AP352" t="s">
        <v>1389</v>
      </c>
      <c r="AQ352" t="s">
        <v>63</v>
      </c>
      <c r="AR352">
        <v>0</v>
      </c>
      <c r="AS352">
        <v>0</v>
      </c>
      <c r="AT352">
        <v>0</v>
      </c>
      <c r="AU352">
        <v>0</v>
      </c>
      <c r="AV352" t="s">
        <v>11</v>
      </c>
      <c r="AW352">
        <v>12</v>
      </c>
      <c r="AX352" t="s">
        <v>64</v>
      </c>
      <c r="AY352">
        <v>1</v>
      </c>
      <c r="AZ352" t="s">
        <v>90</v>
      </c>
      <c r="BA352">
        <v>41.473629000000003</v>
      </c>
      <c r="BB352">
        <v>-81.699329000000006</v>
      </c>
      <c r="BC352">
        <v>2011</v>
      </c>
      <c r="BD352">
        <v>9</v>
      </c>
      <c r="BE352">
        <v>11162</v>
      </c>
      <c r="BF352">
        <v>1118</v>
      </c>
      <c r="BG352">
        <v>390351041002</v>
      </c>
      <c r="BH352">
        <v>1788</v>
      </c>
      <c r="BI352">
        <v>121610</v>
      </c>
      <c r="BJ352">
        <v>299</v>
      </c>
      <c r="BK352">
        <v>141</v>
      </c>
      <c r="BL352">
        <v>158</v>
      </c>
      <c r="BM352">
        <v>54.7</v>
      </c>
      <c r="BN352">
        <v>0</v>
      </c>
      <c r="BO352">
        <v>0</v>
      </c>
      <c r="BP352">
        <v>0</v>
      </c>
      <c r="BQ352">
        <v>0</v>
      </c>
      <c r="BR352">
        <v>3</v>
      </c>
      <c r="BS352">
        <v>6</v>
      </c>
      <c r="BT352">
        <v>12</v>
      </c>
      <c r="BU352">
        <v>20</v>
      </c>
      <c r="BV352">
        <v>0</v>
      </c>
      <c r="BW352">
        <v>0</v>
      </c>
      <c r="BX352">
        <v>13</v>
      </c>
      <c r="BY352">
        <v>9</v>
      </c>
      <c r="BZ352">
        <v>28</v>
      </c>
      <c r="CA352">
        <v>62</v>
      </c>
      <c r="CB352">
        <v>46</v>
      </c>
      <c r="CC352">
        <v>17</v>
      </c>
      <c r="CD352">
        <v>28</v>
      </c>
      <c r="CE352">
        <v>0</v>
      </c>
      <c r="CF352">
        <v>0</v>
      </c>
      <c r="CG352">
        <v>25</v>
      </c>
      <c r="CH352">
        <v>5</v>
      </c>
      <c r="CI352">
        <v>0</v>
      </c>
      <c r="CJ352">
        <v>25</v>
      </c>
      <c r="CK352">
        <v>0</v>
      </c>
      <c r="CL352">
        <v>55</v>
      </c>
      <c r="CM352">
        <v>31</v>
      </c>
      <c r="CN352">
        <v>260</v>
      </c>
      <c r="CO352">
        <v>3</v>
      </c>
      <c r="CP352">
        <v>0</v>
      </c>
      <c r="CQ352">
        <v>0</v>
      </c>
      <c r="CR352">
        <v>0</v>
      </c>
      <c r="CS352">
        <v>5</v>
      </c>
      <c r="CT352">
        <v>105</v>
      </c>
      <c r="CU352">
        <v>258</v>
      </c>
      <c r="CV352">
        <v>138</v>
      </c>
      <c r="CW352">
        <v>89</v>
      </c>
      <c r="CX352">
        <v>0</v>
      </c>
      <c r="CY352">
        <v>0</v>
      </c>
      <c r="CZ352">
        <v>15</v>
      </c>
      <c r="DA352">
        <v>16</v>
      </c>
      <c r="DB352">
        <v>0</v>
      </c>
      <c r="DC352">
        <v>0</v>
      </c>
      <c r="DD352">
        <v>0</v>
      </c>
      <c r="DE352">
        <v>0</v>
      </c>
      <c r="DF352">
        <v>9107</v>
      </c>
      <c r="DG352">
        <v>1.53</v>
      </c>
      <c r="DH352">
        <v>142</v>
      </c>
      <c r="DI352">
        <v>229</v>
      </c>
      <c r="DJ352">
        <v>196</v>
      </c>
      <c r="DK352">
        <v>33</v>
      </c>
      <c r="DL352">
        <v>52</v>
      </c>
      <c r="DM352">
        <f t="shared" si="55"/>
        <v>1</v>
      </c>
      <c r="DN352">
        <f t="shared" si="56"/>
        <v>0</v>
      </c>
      <c r="DO352">
        <f t="shared" si="57"/>
        <v>0</v>
      </c>
      <c r="DP352">
        <f t="shared" si="58"/>
        <v>0</v>
      </c>
      <c r="DQ352">
        <f t="shared" si="59"/>
        <v>0</v>
      </c>
      <c r="DR352">
        <f t="shared" si="60"/>
        <v>0</v>
      </c>
      <c r="DS352">
        <f t="shared" si="61"/>
        <v>0</v>
      </c>
      <c r="DT352">
        <f t="shared" si="62"/>
        <v>0</v>
      </c>
      <c r="DU352">
        <f t="shared" si="63"/>
        <v>0</v>
      </c>
      <c r="DV352">
        <f t="shared" si="64"/>
        <v>0</v>
      </c>
      <c r="DW352">
        <f t="shared" si="65"/>
        <v>0</v>
      </c>
    </row>
    <row r="353" spans="1:127" x14ac:dyDescent="0.25">
      <c r="A353">
        <v>20118136820</v>
      </c>
      <c r="B353">
        <v>10007</v>
      </c>
      <c r="C353" t="s">
        <v>296</v>
      </c>
      <c r="D353">
        <v>0.74</v>
      </c>
      <c r="E353">
        <v>20110828</v>
      </c>
      <c r="F353" t="s">
        <v>178</v>
      </c>
      <c r="G353" t="s">
        <v>409</v>
      </c>
      <c r="H353">
        <v>0</v>
      </c>
      <c r="I353" t="s">
        <v>161</v>
      </c>
      <c r="J353">
        <v>12</v>
      </c>
      <c r="K353" t="s">
        <v>41</v>
      </c>
      <c r="L353" t="s">
        <v>42</v>
      </c>
      <c r="M353" t="s">
        <v>11</v>
      </c>
      <c r="N353" t="s">
        <v>70</v>
      </c>
      <c r="O353" t="s">
        <v>44</v>
      </c>
      <c r="P353" t="s">
        <v>45</v>
      </c>
      <c r="Q353" t="s">
        <v>46</v>
      </c>
      <c r="R353" t="s">
        <v>47</v>
      </c>
      <c r="S353" t="s">
        <v>122</v>
      </c>
      <c r="T353" t="s">
        <v>1390</v>
      </c>
      <c r="U353" t="s">
        <v>59</v>
      </c>
      <c r="V353" t="s">
        <v>76</v>
      </c>
      <c r="W353" t="s">
        <v>77</v>
      </c>
      <c r="X353">
        <v>23</v>
      </c>
      <c r="Y353" t="s">
        <v>60</v>
      </c>
      <c r="Z353" t="s">
        <v>85</v>
      </c>
      <c r="AA353" t="s">
        <v>54</v>
      </c>
      <c r="AB353" t="s">
        <v>11</v>
      </c>
      <c r="AC353" t="s">
        <v>75</v>
      </c>
      <c r="AD353" t="s">
        <v>56</v>
      </c>
      <c r="AE353" t="s">
        <v>47</v>
      </c>
      <c r="AF353" t="s">
        <v>88</v>
      </c>
      <c r="AG353" t="s">
        <v>105</v>
      </c>
      <c r="AH353">
        <v>34</v>
      </c>
      <c r="AI353" t="s">
        <v>52</v>
      </c>
      <c r="AJ353" t="s">
        <v>50</v>
      </c>
      <c r="AK353" t="s">
        <v>77</v>
      </c>
      <c r="AL353" t="s">
        <v>54</v>
      </c>
      <c r="AM353" t="s">
        <v>11</v>
      </c>
      <c r="AN353" t="s">
        <v>61</v>
      </c>
      <c r="AO353" t="s">
        <v>62</v>
      </c>
      <c r="AP353" t="s">
        <v>1391</v>
      </c>
      <c r="AQ353" t="s">
        <v>63</v>
      </c>
      <c r="AR353">
        <v>0</v>
      </c>
      <c r="AS353">
        <v>0</v>
      </c>
      <c r="AT353">
        <v>0</v>
      </c>
      <c r="AU353">
        <v>0</v>
      </c>
      <c r="AV353" t="s">
        <v>11</v>
      </c>
      <c r="AW353">
        <v>12</v>
      </c>
      <c r="AX353" t="s">
        <v>64</v>
      </c>
      <c r="AY353">
        <v>1</v>
      </c>
      <c r="AZ353" t="s">
        <v>90</v>
      </c>
      <c r="BA353">
        <v>41.499156999999897</v>
      </c>
      <c r="BB353">
        <v>-81.674071999999896</v>
      </c>
      <c r="BC353">
        <v>2011</v>
      </c>
      <c r="BD353">
        <v>8</v>
      </c>
      <c r="BE353">
        <v>11176</v>
      </c>
      <c r="BF353">
        <v>1</v>
      </c>
      <c r="BG353">
        <v>390351077012</v>
      </c>
      <c r="BH353">
        <v>748</v>
      </c>
      <c r="BI353">
        <v>224228</v>
      </c>
      <c r="BJ353">
        <v>521</v>
      </c>
      <c r="BK353">
        <v>333</v>
      </c>
      <c r="BL353">
        <v>188</v>
      </c>
      <c r="BM353">
        <v>22.3</v>
      </c>
      <c r="BN353">
        <v>30</v>
      </c>
      <c r="BO353">
        <v>7</v>
      </c>
      <c r="BP353">
        <v>0</v>
      </c>
      <c r="BQ353">
        <v>0</v>
      </c>
      <c r="BR353">
        <v>111</v>
      </c>
      <c r="BS353">
        <v>62</v>
      </c>
      <c r="BT353">
        <v>32</v>
      </c>
      <c r="BU353">
        <v>130</v>
      </c>
      <c r="BV353">
        <v>50</v>
      </c>
      <c r="BW353">
        <v>20</v>
      </c>
      <c r="BX353">
        <v>18</v>
      </c>
      <c r="BY353">
        <v>10</v>
      </c>
      <c r="BZ353">
        <v>4</v>
      </c>
      <c r="CA353">
        <v>41</v>
      </c>
      <c r="CB353">
        <v>0</v>
      </c>
      <c r="CC353">
        <v>6</v>
      </c>
      <c r="CD353">
        <v>0</v>
      </c>
      <c r="CE353">
        <v>0</v>
      </c>
      <c r="CF353">
        <v>0</v>
      </c>
      <c r="CG353">
        <v>0</v>
      </c>
      <c r="CH353">
        <v>0</v>
      </c>
      <c r="CI353">
        <v>0</v>
      </c>
      <c r="CJ353">
        <v>0</v>
      </c>
      <c r="CK353">
        <v>37</v>
      </c>
      <c r="CL353">
        <v>0</v>
      </c>
      <c r="CM353">
        <v>140</v>
      </c>
      <c r="CN353">
        <v>277</v>
      </c>
      <c r="CO353">
        <v>8</v>
      </c>
      <c r="CP353">
        <v>8</v>
      </c>
      <c r="CQ353">
        <v>14</v>
      </c>
      <c r="CR353">
        <v>0</v>
      </c>
      <c r="CS353">
        <v>74</v>
      </c>
      <c r="CT353">
        <v>0</v>
      </c>
      <c r="CU353">
        <v>149</v>
      </c>
      <c r="CV353">
        <v>0</v>
      </c>
      <c r="CW353">
        <v>22</v>
      </c>
      <c r="CX353">
        <v>34</v>
      </c>
      <c r="CY353">
        <v>0</v>
      </c>
      <c r="CZ353">
        <v>14</v>
      </c>
      <c r="DA353">
        <v>26</v>
      </c>
      <c r="DB353">
        <v>37</v>
      </c>
      <c r="DC353">
        <v>10</v>
      </c>
      <c r="DD353">
        <v>6</v>
      </c>
      <c r="DE353">
        <v>0</v>
      </c>
      <c r="DF353">
        <v>17379</v>
      </c>
      <c r="DG353">
        <v>2.04</v>
      </c>
      <c r="DH353">
        <v>90</v>
      </c>
      <c r="DI353">
        <v>304</v>
      </c>
      <c r="DJ353">
        <v>255</v>
      </c>
      <c r="DK353">
        <v>49</v>
      </c>
      <c r="DL353">
        <v>0</v>
      </c>
      <c r="DM353">
        <f t="shared" si="55"/>
        <v>1</v>
      </c>
      <c r="DN353">
        <f t="shared" si="56"/>
        <v>0</v>
      </c>
      <c r="DO353">
        <f t="shared" si="57"/>
        <v>0</v>
      </c>
      <c r="DP353">
        <f t="shared" si="58"/>
        <v>0</v>
      </c>
      <c r="DQ353">
        <f t="shared" si="59"/>
        <v>0</v>
      </c>
      <c r="DR353">
        <f t="shared" si="60"/>
        <v>0</v>
      </c>
      <c r="DS353">
        <f t="shared" si="61"/>
        <v>0</v>
      </c>
      <c r="DT353">
        <f t="shared" si="62"/>
        <v>0</v>
      </c>
      <c r="DU353">
        <f t="shared" si="63"/>
        <v>0</v>
      </c>
      <c r="DV353">
        <f t="shared" si="64"/>
        <v>0</v>
      </c>
      <c r="DW353">
        <f t="shared" si="65"/>
        <v>0</v>
      </c>
    </row>
    <row r="354" spans="1:127" x14ac:dyDescent="0.25">
      <c r="A354">
        <v>20118137062</v>
      </c>
      <c r="B354">
        <v>10639</v>
      </c>
      <c r="C354" t="s">
        <v>254</v>
      </c>
      <c r="D354">
        <v>1.53</v>
      </c>
      <c r="E354">
        <v>20110912</v>
      </c>
      <c r="F354" t="s">
        <v>255</v>
      </c>
      <c r="G354" t="s">
        <v>256</v>
      </c>
      <c r="H354">
        <v>0</v>
      </c>
      <c r="I354" t="s">
        <v>40</v>
      </c>
      <c r="J354">
        <v>16</v>
      </c>
      <c r="K354" t="s">
        <v>41</v>
      </c>
      <c r="L354" t="s">
        <v>42</v>
      </c>
      <c r="M354" t="s">
        <v>11</v>
      </c>
      <c r="N354" t="s">
        <v>43</v>
      </c>
      <c r="O354" t="s">
        <v>71</v>
      </c>
      <c r="P354" t="s">
        <v>45</v>
      </c>
      <c r="Q354" t="s">
        <v>94</v>
      </c>
      <c r="R354" t="s">
        <v>87</v>
      </c>
      <c r="S354" t="s">
        <v>48</v>
      </c>
      <c r="T354" t="s">
        <v>1392</v>
      </c>
      <c r="U354" t="s">
        <v>123</v>
      </c>
      <c r="V354" t="s">
        <v>77</v>
      </c>
      <c r="W354" t="s">
        <v>76</v>
      </c>
      <c r="X354">
        <v>62</v>
      </c>
      <c r="Y354" t="s">
        <v>60</v>
      </c>
      <c r="Z354" t="s">
        <v>120</v>
      </c>
      <c r="AA354" t="s">
        <v>54</v>
      </c>
      <c r="AB354" t="s">
        <v>11</v>
      </c>
      <c r="AC354" t="s">
        <v>86</v>
      </c>
      <c r="AD354" t="s">
        <v>56</v>
      </c>
      <c r="AE354" t="s">
        <v>57</v>
      </c>
      <c r="AF354" t="s">
        <v>122</v>
      </c>
      <c r="AG354" t="s">
        <v>59</v>
      </c>
      <c r="AH354">
        <v>51</v>
      </c>
      <c r="AI354" t="s">
        <v>52</v>
      </c>
      <c r="AJ354" t="s">
        <v>50</v>
      </c>
      <c r="AK354" t="s">
        <v>51</v>
      </c>
      <c r="AL354" t="s">
        <v>54</v>
      </c>
      <c r="AM354" t="s">
        <v>11</v>
      </c>
      <c r="AN354" t="s">
        <v>61</v>
      </c>
      <c r="AO354" t="s">
        <v>62</v>
      </c>
      <c r="AP354" t="s">
        <v>1393</v>
      </c>
      <c r="AQ354" t="s">
        <v>130</v>
      </c>
      <c r="AR354">
        <v>0</v>
      </c>
      <c r="AS354">
        <v>0</v>
      </c>
      <c r="AT354">
        <v>1</v>
      </c>
      <c r="AU354">
        <v>0</v>
      </c>
      <c r="AV354" t="s">
        <v>11</v>
      </c>
      <c r="AW354">
        <v>12</v>
      </c>
      <c r="AX354" t="s">
        <v>64</v>
      </c>
      <c r="AY354">
        <v>1</v>
      </c>
      <c r="AZ354" t="s">
        <v>90</v>
      </c>
      <c r="BA354">
        <v>41.477815999999898</v>
      </c>
      <c r="BB354">
        <v>-81.716500999999894</v>
      </c>
      <c r="BC354">
        <v>2011</v>
      </c>
      <c r="BD354">
        <v>9</v>
      </c>
      <c r="BE354">
        <v>11207</v>
      </c>
      <c r="BF354">
        <v>108</v>
      </c>
      <c r="BG354">
        <v>390351038002</v>
      </c>
      <c r="BH354">
        <v>1951</v>
      </c>
      <c r="BI354">
        <v>363218</v>
      </c>
      <c r="BJ354">
        <v>907</v>
      </c>
      <c r="BK354">
        <v>409</v>
      </c>
      <c r="BL354">
        <v>498</v>
      </c>
      <c r="BM354">
        <v>36.6</v>
      </c>
      <c r="BN354">
        <v>22</v>
      </c>
      <c r="BO354">
        <v>18</v>
      </c>
      <c r="BP354">
        <v>40</v>
      </c>
      <c r="BQ354">
        <v>84</v>
      </c>
      <c r="BR354">
        <v>49</v>
      </c>
      <c r="BS354">
        <v>19</v>
      </c>
      <c r="BT354">
        <v>9</v>
      </c>
      <c r="BU354">
        <v>36</v>
      </c>
      <c r="BV354">
        <v>49</v>
      </c>
      <c r="BW354">
        <v>80</v>
      </c>
      <c r="BX354">
        <v>120</v>
      </c>
      <c r="BY354">
        <v>101</v>
      </c>
      <c r="BZ354">
        <v>46</v>
      </c>
      <c r="CA354">
        <v>89</v>
      </c>
      <c r="CB354">
        <v>90</v>
      </c>
      <c r="CC354">
        <v>14</v>
      </c>
      <c r="CD354">
        <v>3</v>
      </c>
      <c r="CE354">
        <v>0</v>
      </c>
      <c r="CF354">
        <v>13</v>
      </c>
      <c r="CG354">
        <v>9</v>
      </c>
      <c r="CH354">
        <v>14</v>
      </c>
      <c r="CI354">
        <v>0</v>
      </c>
      <c r="CJ354">
        <v>2</v>
      </c>
      <c r="CK354">
        <v>164</v>
      </c>
      <c r="CL354">
        <v>38</v>
      </c>
      <c r="CM354">
        <v>58</v>
      </c>
      <c r="CN354">
        <v>839</v>
      </c>
      <c r="CO354">
        <v>0</v>
      </c>
      <c r="CP354">
        <v>0</v>
      </c>
      <c r="CQ354">
        <v>0</v>
      </c>
      <c r="CR354">
        <v>0</v>
      </c>
      <c r="CS354">
        <v>10</v>
      </c>
      <c r="CT354">
        <v>45</v>
      </c>
      <c r="CU354">
        <v>630</v>
      </c>
      <c r="CV354">
        <v>155</v>
      </c>
      <c r="CW354">
        <v>97</v>
      </c>
      <c r="CX354">
        <v>140</v>
      </c>
      <c r="CY354">
        <v>16</v>
      </c>
      <c r="CZ354">
        <v>72</v>
      </c>
      <c r="DA354">
        <v>9</v>
      </c>
      <c r="DB354">
        <v>82</v>
      </c>
      <c r="DC354">
        <v>49</v>
      </c>
      <c r="DD354">
        <v>10</v>
      </c>
      <c r="DE354">
        <v>0</v>
      </c>
      <c r="DF354">
        <v>28182</v>
      </c>
      <c r="DG354">
        <v>2.2200000000000002</v>
      </c>
      <c r="DH354">
        <v>60</v>
      </c>
      <c r="DI354">
        <v>562</v>
      </c>
      <c r="DJ354">
        <v>408</v>
      </c>
      <c r="DK354">
        <v>154</v>
      </c>
      <c r="DL354">
        <v>231</v>
      </c>
      <c r="DM354">
        <f t="shared" si="55"/>
        <v>1</v>
      </c>
      <c r="DN354">
        <f t="shared" si="56"/>
        <v>0</v>
      </c>
      <c r="DO354">
        <f t="shared" si="57"/>
        <v>0</v>
      </c>
      <c r="DP354">
        <f t="shared" si="58"/>
        <v>0</v>
      </c>
      <c r="DQ354">
        <f t="shared" si="59"/>
        <v>0</v>
      </c>
      <c r="DR354">
        <f t="shared" si="60"/>
        <v>0</v>
      </c>
      <c r="DS354">
        <f t="shared" si="61"/>
        <v>0</v>
      </c>
      <c r="DT354">
        <f t="shared" si="62"/>
        <v>0</v>
      </c>
      <c r="DU354">
        <f t="shared" si="63"/>
        <v>0</v>
      </c>
      <c r="DV354">
        <f t="shared" si="64"/>
        <v>0</v>
      </c>
      <c r="DW354">
        <f t="shared" si="65"/>
        <v>0</v>
      </c>
    </row>
    <row r="355" spans="1:127" x14ac:dyDescent="0.25">
      <c r="A355">
        <v>20118137063</v>
      </c>
      <c r="B355">
        <v>10638</v>
      </c>
      <c r="C355" t="s">
        <v>154</v>
      </c>
      <c r="D355">
        <v>2.13</v>
      </c>
      <c r="E355">
        <v>20110912</v>
      </c>
      <c r="F355" t="s">
        <v>155</v>
      </c>
      <c r="G355" t="s">
        <v>257</v>
      </c>
      <c r="H355">
        <v>0</v>
      </c>
      <c r="I355" t="s">
        <v>40</v>
      </c>
      <c r="J355">
        <v>14</v>
      </c>
      <c r="K355" t="s">
        <v>41</v>
      </c>
      <c r="L355" t="s">
        <v>42</v>
      </c>
      <c r="M355" t="s">
        <v>11</v>
      </c>
      <c r="N355" t="s">
        <v>43</v>
      </c>
      <c r="O355" t="s">
        <v>71</v>
      </c>
      <c r="P355" t="s">
        <v>45</v>
      </c>
      <c r="Q355" t="s">
        <v>94</v>
      </c>
      <c r="R355" t="s">
        <v>119</v>
      </c>
      <c r="S355" t="s">
        <v>98</v>
      </c>
      <c r="T355" t="s">
        <v>1394</v>
      </c>
      <c r="U355" t="s">
        <v>59</v>
      </c>
      <c r="V355" t="s">
        <v>51</v>
      </c>
      <c r="W355" t="s">
        <v>50</v>
      </c>
      <c r="X355">
        <v>41</v>
      </c>
      <c r="Y355" t="s">
        <v>60</v>
      </c>
      <c r="Z355" t="s">
        <v>74</v>
      </c>
      <c r="AA355" t="s">
        <v>180</v>
      </c>
      <c r="AB355" t="s">
        <v>11</v>
      </c>
      <c r="AC355" t="s">
        <v>75</v>
      </c>
      <c r="AD355" t="s">
        <v>111</v>
      </c>
      <c r="AE355" t="s">
        <v>54</v>
      </c>
      <c r="AF355" t="s">
        <v>48</v>
      </c>
      <c r="AG355" t="s">
        <v>129</v>
      </c>
      <c r="AH355">
        <v>78</v>
      </c>
      <c r="AI355" t="s">
        <v>60</v>
      </c>
      <c r="AJ355" t="s">
        <v>77</v>
      </c>
      <c r="AK355" t="s">
        <v>76</v>
      </c>
      <c r="AL355" t="s">
        <v>54</v>
      </c>
      <c r="AM355" t="s">
        <v>11</v>
      </c>
      <c r="AN355" t="s">
        <v>61</v>
      </c>
      <c r="AO355" t="s">
        <v>62</v>
      </c>
      <c r="AP355" t="s">
        <v>1395</v>
      </c>
      <c r="AQ355" t="s">
        <v>63</v>
      </c>
      <c r="AR355">
        <v>0</v>
      </c>
      <c r="AS355">
        <v>0</v>
      </c>
      <c r="AT355">
        <v>1</v>
      </c>
      <c r="AU355">
        <v>0</v>
      </c>
      <c r="AV355" t="s">
        <v>11</v>
      </c>
      <c r="AW355">
        <v>12</v>
      </c>
      <c r="AX355" t="s">
        <v>64</v>
      </c>
      <c r="AY355">
        <v>1</v>
      </c>
      <c r="AZ355" t="s">
        <v>90</v>
      </c>
      <c r="BA355">
        <v>41.469822000000001</v>
      </c>
      <c r="BB355">
        <v>-81.705381000000003</v>
      </c>
      <c r="BC355">
        <v>2011</v>
      </c>
      <c r="BD355">
        <v>9</v>
      </c>
      <c r="BE355">
        <v>11208</v>
      </c>
      <c r="BF355">
        <v>92</v>
      </c>
      <c r="BG355">
        <v>390351029001</v>
      </c>
      <c r="BH355">
        <v>1817</v>
      </c>
      <c r="BI355">
        <v>273125</v>
      </c>
      <c r="BJ355">
        <v>759</v>
      </c>
      <c r="BK355">
        <v>429</v>
      </c>
      <c r="BL355">
        <v>330</v>
      </c>
      <c r="BM355">
        <v>36.200000000000003</v>
      </c>
      <c r="BN355">
        <v>49</v>
      </c>
      <c r="BO355">
        <v>84</v>
      </c>
      <c r="BP355">
        <v>16</v>
      </c>
      <c r="BQ355">
        <v>45</v>
      </c>
      <c r="BR355">
        <v>14</v>
      </c>
      <c r="BS355">
        <v>9</v>
      </c>
      <c r="BT355">
        <v>9</v>
      </c>
      <c r="BU355">
        <v>18</v>
      </c>
      <c r="BV355">
        <v>83</v>
      </c>
      <c r="BW355">
        <v>36</v>
      </c>
      <c r="BX355">
        <v>62</v>
      </c>
      <c r="BY355">
        <v>66</v>
      </c>
      <c r="BZ355">
        <v>39</v>
      </c>
      <c r="CA355">
        <v>86</v>
      </c>
      <c r="CB355">
        <v>23</v>
      </c>
      <c r="CC355">
        <v>0</v>
      </c>
      <c r="CD355">
        <v>29</v>
      </c>
      <c r="CE355">
        <v>0</v>
      </c>
      <c r="CF355">
        <v>8</v>
      </c>
      <c r="CG355">
        <v>26</v>
      </c>
      <c r="CH355">
        <v>23</v>
      </c>
      <c r="CI355">
        <v>18</v>
      </c>
      <c r="CJ355">
        <v>16</v>
      </c>
      <c r="CK355">
        <v>194</v>
      </c>
      <c r="CL355">
        <v>91</v>
      </c>
      <c r="CM355">
        <v>119</v>
      </c>
      <c r="CN355">
        <v>489</v>
      </c>
      <c r="CO355">
        <v>0</v>
      </c>
      <c r="CP355">
        <v>49</v>
      </c>
      <c r="CQ355">
        <v>0</v>
      </c>
      <c r="CR355">
        <v>0</v>
      </c>
      <c r="CS355">
        <v>102</v>
      </c>
      <c r="CT355">
        <v>277</v>
      </c>
      <c r="CU355">
        <v>515</v>
      </c>
      <c r="CV355">
        <v>205</v>
      </c>
      <c r="CW355">
        <v>147</v>
      </c>
      <c r="CX355">
        <v>16</v>
      </c>
      <c r="CY355">
        <v>52</v>
      </c>
      <c r="CZ355">
        <v>59</v>
      </c>
      <c r="DA355">
        <v>14</v>
      </c>
      <c r="DB355">
        <v>18</v>
      </c>
      <c r="DC355">
        <v>4</v>
      </c>
      <c r="DD355">
        <v>0</v>
      </c>
      <c r="DE355">
        <v>0</v>
      </c>
      <c r="DF355">
        <v>25550</v>
      </c>
      <c r="DG355">
        <v>2.48</v>
      </c>
      <c r="DH355">
        <v>86</v>
      </c>
      <c r="DI355">
        <v>372</v>
      </c>
      <c r="DJ355">
        <v>306</v>
      </c>
      <c r="DK355">
        <v>66</v>
      </c>
      <c r="DL355">
        <v>81</v>
      </c>
      <c r="DM355">
        <f t="shared" si="55"/>
        <v>1</v>
      </c>
      <c r="DN355">
        <f t="shared" si="56"/>
        <v>0</v>
      </c>
      <c r="DO355">
        <f t="shared" si="57"/>
        <v>0</v>
      </c>
      <c r="DP355">
        <f t="shared" si="58"/>
        <v>0</v>
      </c>
      <c r="DQ355">
        <f t="shared" si="59"/>
        <v>0</v>
      </c>
      <c r="DR355">
        <f t="shared" si="60"/>
        <v>0</v>
      </c>
      <c r="DS355">
        <f t="shared" si="61"/>
        <v>0</v>
      </c>
      <c r="DT355">
        <f t="shared" si="62"/>
        <v>0</v>
      </c>
      <c r="DU355">
        <f t="shared" si="63"/>
        <v>0</v>
      </c>
      <c r="DV355">
        <f t="shared" si="64"/>
        <v>0</v>
      </c>
      <c r="DW355">
        <f t="shared" si="65"/>
        <v>0</v>
      </c>
    </row>
    <row r="356" spans="1:127" x14ac:dyDescent="0.25">
      <c r="A356">
        <v>20118138318</v>
      </c>
      <c r="B356">
        <v>10511</v>
      </c>
      <c r="C356" t="s">
        <v>138</v>
      </c>
      <c r="D356">
        <v>0.93</v>
      </c>
      <c r="E356">
        <v>20110908</v>
      </c>
      <c r="F356" t="s">
        <v>139</v>
      </c>
      <c r="G356" t="s">
        <v>261</v>
      </c>
      <c r="H356">
        <v>0.02</v>
      </c>
      <c r="I356" t="s">
        <v>67</v>
      </c>
      <c r="J356">
        <v>15</v>
      </c>
      <c r="K356" t="s">
        <v>41</v>
      </c>
      <c r="L356" t="s">
        <v>42</v>
      </c>
      <c r="M356" t="s">
        <v>11</v>
      </c>
      <c r="N356" t="s">
        <v>43</v>
      </c>
      <c r="O356" t="s">
        <v>121</v>
      </c>
      <c r="P356" t="s">
        <v>104</v>
      </c>
      <c r="Q356" t="s">
        <v>72</v>
      </c>
      <c r="R356" t="s">
        <v>195</v>
      </c>
      <c r="S356" t="s">
        <v>98</v>
      </c>
      <c r="T356" t="s">
        <v>1396</v>
      </c>
      <c r="U356" t="s">
        <v>59</v>
      </c>
      <c r="V356" t="s">
        <v>50</v>
      </c>
      <c r="W356" t="s">
        <v>51</v>
      </c>
      <c r="X356">
        <v>8</v>
      </c>
      <c r="Y356" t="s">
        <v>52</v>
      </c>
      <c r="Z356" t="s">
        <v>190</v>
      </c>
      <c r="AA356" t="s">
        <v>54</v>
      </c>
      <c r="AB356" t="s">
        <v>11</v>
      </c>
      <c r="AC356" t="s">
        <v>75</v>
      </c>
      <c r="AD356" t="s">
        <v>56</v>
      </c>
      <c r="AE356" t="s">
        <v>54</v>
      </c>
      <c r="AF356" t="s">
        <v>48</v>
      </c>
      <c r="AG356" t="s">
        <v>136</v>
      </c>
      <c r="AH356">
        <v>45</v>
      </c>
      <c r="AI356" t="s">
        <v>60</v>
      </c>
      <c r="AJ356" t="s">
        <v>76</v>
      </c>
      <c r="AK356" t="s">
        <v>77</v>
      </c>
      <c r="AL356" t="s">
        <v>54</v>
      </c>
      <c r="AM356" t="s">
        <v>11</v>
      </c>
      <c r="AN356" t="s">
        <v>61</v>
      </c>
      <c r="AO356" t="s">
        <v>62</v>
      </c>
      <c r="AP356" t="s">
        <v>1397</v>
      </c>
      <c r="AQ356" t="s">
        <v>63</v>
      </c>
      <c r="AR356">
        <v>0</v>
      </c>
      <c r="AS356">
        <v>0</v>
      </c>
      <c r="AT356">
        <v>1</v>
      </c>
      <c r="AU356">
        <v>0</v>
      </c>
      <c r="AV356" t="s">
        <v>78</v>
      </c>
      <c r="AW356">
        <v>12</v>
      </c>
      <c r="AX356" t="s">
        <v>64</v>
      </c>
      <c r="AY356">
        <v>1</v>
      </c>
      <c r="AZ356" t="s">
        <v>90</v>
      </c>
      <c r="BA356">
        <v>41.482886999999899</v>
      </c>
      <c r="BB356">
        <v>-81.726419000000007</v>
      </c>
      <c r="BC356">
        <v>2011</v>
      </c>
      <c r="BD356">
        <v>9</v>
      </c>
      <c r="BE356">
        <v>11379</v>
      </c>
      <c r="BF356">
        <v>1116</v>
      </c>
      <c r="BG356">
        <v>390351034001</v>
      </c>
      <c r="BH356">
        <v>1750</v>
      </c>
      <c r="BI356">
        <v>283971</v>
      </c>
      <c r="BJ356">
        <v>910</v>
      </c>
      <c r="BK356">
        <v>471</v>
      </c>
      <c r="BL356">
        <v>439</v>
      </c>
      <c r="BM356">
        <v>38.299999999999898</v>
      </c>
      <c r="BN356">
        <v>84</v>
      </c>
      <c r="BO356">
        <v>48</v>
      </c>
      <c r="BP356">
        <v>49</v>
      </c>
      <c r="BQ356">
        <v>47</v>
      </c>
      <c r="BR356">
        <v>1</v>
      </c>
      <c r="BS356">
        <v>0</v>
      </c>
      <c r="BT356">
        <v>0</v>
      </c>
      <c r="BU356">
        <v>57</v>
      </c>
      <c r="BV356">
        <v>72</v>
      </c>
      <c r="BW356">
        <v>69</v>
      </c>
      <c r="BX356">
        <v>66</v>
      </c>
      <c r="BY356">
        <v>108</v>
      </c>
      <c r="BZ356">
        <v>97</v>
      </c>
      <c r="CA356">
        <v>72</v>
      </c>
      <c r="CB356">
        <v>49</v>
      </c>
      <c r="CC356">
        <v>12</v>
      </c>
      <c r="CD356">
        <v>29</v>
      </c>
      <c r="CE356">
        <v>7</v>
      </c>
      <c r="CF356">
        <v>23</v>
      </c>
      <c r="CG356">
        <v>0</v>
      </c>
      <c r="CH356">
        <v>20</v>
      </c>
      <c r="CI356">
        <v>0</v>
      </c>
      <c r="CJ356">
        <v>0</v>
      </c>
      <c r="CK356">
        <v>228</v>
      </c>
      <c r="CL356">
        <v>50</v>
      </c>
      <c r="CM356">
        <v>201</v>
      </c>
      <c r="CN356">
        <v>481</v>
      </c>
      <c r="CO356">
        <v>0</v>
      </c>
      <c r="CP356">
        <v>8</v>
      </c>
      <c r="CQ356">
        <v>0</v>
      </c>
      <c r="CR356">
        <v>30</v>
      </c>
      <c r="CS356">
        <v>190</v>
      </c>
      <c r="CT356">
        <v>194</v>
      </c>
      <c r="CU356">
        <v>624</v>
      </c>
      <c r="CV356">
        <v>155</v>
      </c>
      <c r="CW356">
        <v>130</v>
      </c>
      <c r="CX356">
        <v>44</v>
      </c>
      <c r="CY356">
        <v>47</v>
      </c>
      <c r="CZ356">
        <v>139</v>
      </c>
      <c r="DA356">
        <v>18</v>
      </c>
      <c r="DB356">
        <v>74</v>
      </c>
      <c r="DC356">
        <v>17</v>
      </c>
      <c r="DD356">
        <v>0</v>
      </c>
      <c r="DE356">
        <v>0</v>
      </c>
      <c r="DF356">
        <v>36138</v>
      </c>
      <c r="DG356">
        <v>2.06</v>
      </c>
      <c r="DH356">
        <v>81</v>
      </c>
      <c r="DI356">
        <v>626</v>
      </c>
      <c r="DJ356">
        <v>441</v>
      </c>
      <c r="DK356">
        <v>185</v>
      </c>
      <c r="DL356">
        <v>175</v>
      </c>
      <c r="DM356">
        <f t="shared" si="55"/>
        <v>1</v>
      </c>
      <c r="DN356">
        <f t="shared" si="56"/>
        <v>0</v>
      </c>
      <c r="DO356">
        <f t="shared" si="57"/>
        <v>0</v>
      </c>
      <c r="DP356">
        <f t="shared" si="58"/>
        <v>0</v>
      </c>
      <c r="DQ356">
        <f t="shared" si="59"/>
        <v>0</v>
      </c>
      <c r="DR356">
        <f t="shared" si="60"/>
        <v>0</v>
      </c>
      <c r="DS356">
        <f t="shared" si="61"/>
        <v>0</v>
      </c>
      <c r="DT356">
        <f t="shared" si="62"/>
        <v>0</v>
      </c>
      <c r="DU356">
        <f t="shared" si="63"/>
        <v>0</v>
      </c>
      <c r="DV356">
        <f t="shared" si="64"/>
        <v>0</v>
      </c>
      <c r="DW356">
        <f t="shared" si="65"/>
        <v>0</v>
      </c>
    </row>
    <row r="357" spans="1:127" x14ac:dyDescent="0.25">
      <c r="A357">
        <v>20134009368</v>
      </c>
      <c r="B357">
        <v>1008</v>
      </c>
      <c r="C357" t="s">
        <v>242</v>
      </c>
      <c r="D357">
        <v>0.4</v>
      </c>
      <c r="E357">
        <v>20130126</v>
      </c>
      <c r="F357" t="s">
        <v>243</v>
      </c>
      <c r="G357">
        <v>120</v>
      </c>
      <c r="H357">
        <v>0</v>
      </c>
      <c r="I357" t="s">
        <v>102</v>
      </c>
      <c r="J357">
        <v>0</v>
      </c>
      <c r="K357" t="s">
        <v>68</v>
      </c>
      <c r="L357" t="s">
        <v>42</v>
      </c>
      <c r="M357" t="s">
        <v>11</v>
      </c>
      <c r="N357" t="s">
        <v>43</v>
      </c>
      <c r="O357" t="s">
        <v>134</v>
      </c>
      <c r="P357" t="s">
        <v>104</v>
      </c>
      <c r="Q357" t="s">
        <v>72</v>
      </c>
      <c r="R357" t="s">
        <v>54</v>
      </c>
      <c r="S357" t="s">
        <v>48</v>
      </c>
      <c r="T357" t="s">
        <v>1398</v>
      </c>
      <c r="U357" t="s">
        <v>129</v>
      </c>
      <c r="V357" t="s">
        <v>76</v>
      </c>
      <c r="W357" t="s">
        <v>77</v>
      </c>
      <c r="X357">
        <v>36</v>
      </c>
      <c r="Y357" t="s">
        <v>52</v>
      </c>
      <c r="Z357" t="s">
        <v>74</v>
      </c>
      <c r="AA357" t="s">
        <v>54</v>
      </c>
      <c r="AB357" t="s">
        <v>11</v>
      </c>
      <c r="AC357" t="s">
        <v>55</v>
      </c>
      <c r="AD357" t="s">
        <v>56</v>
      </c>
      <c r="AE357" t="s">
        <v>191</v>
      </c>
      <c r="AF357" t="s">
        <v>98</v>
      </c>
      <c r="AG357" t="s">
        <v>59</v>
      </c>
      <c r="AH357">
        <v>43</v>
      </c>
      <c r="AI357" t="s">
        <v>60</v>
      </c>
      <c r="AJ357" t="s">
        <v>76</v>
      </c>
      <c r="AK357" t="s">
        <v>77</v>
      </c>
      <c r="AL357" t="s">
        <v>54</v>
      </c>
      <c r="AM357" t="s">
        <v>11</v>
      </c>
      <c r="AN357" t="s">
        <v>61</v>
      </c>
      <c r="AO357" t="s">
        <v>62</v>
      </c>
      <c r="AP357" t="s">
        <v>1399</v>
      </c>
      <c r="AQ357" t="s">
        <v>130</v>
      </c>
      <c r="AR357">
        <v>0</v>
      </c>
      <c r="AS357">
        <v>0</v>
      </c>
      <c r="AT357">
        <v>1</v>
      </c>
      <c r="AU357">
        <v>0</v>
      </c>
      <c r="AV357" t="s">
        <v>11</v>
      </c>
      <c r="AW357">
        <v>12</v>
      </c>
      <c r="AX357" t="s">
        <v>64</v>
      </c>
      <c r="AY357">
        <v>1</v>
      </c>
      <c r="AZ357" t="s">
        <v>90</v>
      </c>
      <c r="BA357">
        <v>41.496530999999898</v>
      </c>
      <c r="BB357">
        <v>-81.691036999999895</v>
      </c>
      <c r="BC357">
        <v>2013</v>
      </c>
      <c r="BD357">
        <v>1</v>
      </c>
      <c r="BE357">
        <v>11555</v>
      </c>
      <c r="BF357">
        <v>162</v>
      </c>
      <c r="BG357">
        <v>390351077011</v>
      </c>
      <c r="BH357">
        <v>2142</v>
      </c>
      <c r="BI357">
        <v>1770609</v>
      </c>
      <c r="BJ357">
        <v>1377</v>
      </c>
      <c r="BK357">
        <v>688</v>
      </c>
      <c r="BL357">
        <v>689</v>
      </c>
      <c r="BM357">
        <v>31.1999999999999</v>
      </c>
      <c r="BN357">
        <v>19</v>
      </c>
      <c r="BO357">
        <v>0</v>
      </c>
      <c r="BP357">
        <v>0</v>
      </c>
      <c r="BQ357">
        <v>0</v>
      </c>
      <c r="BR357">
        <v>35</v>
      </c>
      <c r="BS357">
        <v>50</v>
      </c>
      <c r="BT357">
        <v>14</v>
      </c>
      <c r="BU357">
        <v>173</v>
      </c>
      <c r="BV357">
        <v>326</v>
      </c>
      <c r="BW357">
        <v>228</v>
      </c>
      <c r="BX357">
        <v>82</v>
      </c>
      <c r="BY357">
        <v>93</v>
      </c>
      <c r="BZ357">
        <v>60</v>
      </c>
      <c r="CA357">
        <v>93</v>
      </c>
      <c r="CB357">
        <v>168</v>
      </c>
      <c r="CC357">
        <v>7</v>
      </c>
      <c r="CD357">
        <v>19</v>
      </c>
      <c r="CE357">
        <v>10</v>
      </c>
      <c r="CF357">
        <v>0</v>
      </c>
      <c r="CG357">
        <v>0</v>
      </c>
      <c r="CH357">
        <v>0</v>
      </c>
      <c r="CI357">
        <v>0</v>
      </c>
      <c r="CJ357">
        <v>0</v>
      </c>
      <c r="CK357">
        <v>19</v>
      </c>
      <c r="CL357">
        <v>10</v>
      </c>
      <c r="CM357">
        <v>358</v>
      </c>
      <c r="CN357">
        <v>871</v>
      </c>
      <c r="CO357">
        <v>30</v>
      </c>
      <c r="CP357">
        <v>62</v>
      </c>
      <c r="CQ357">
        <v>0</v>
      </c>
      <c r="CR357">
        <v>19</v>
      </c>
      <c r="CS357">
        <v>37</v>
      </c>
      <c r="CT357">
        <v>22</v>
      </c>
      <c r="CU357">
        <v>1086</v>
      </c>
      <c r="CV357">
        <v>130</v>
      </c>
      <c r="CW357">
        <v>154</v>
      </c>
      <c r="CX357">
        <v>40</v>
      </c>
      <c r="CY357">
        <v>40</v>
      </c>
      <c r="CZ357">
        <v>101</v>
      </c>
      <c r="DA357">
        <v>0</v>
      </c>
      <c r="DB357">
        <v>310</v>
      </c>
      <c r="DC357">
        <v>152</v>
      </c>
      <c r="DD357">
        <v>140</v>
      </c>
      <c r="DE357">
        <v>19</v>
      </c>
      <c r="DF357">
        <v>36786</v>
      </c>
      <c r="DG357">
        <v>1.54</v>
      </c>
      <c r="DH357">
        <v>353</v>
      </c>
      <c r="DI357">
        <v>990</v>
      </c>
      <c r="DJ357">
        <v>896</v>
      </c>
      <c r="DK357">
        <v>94</v>
      </c>
      <c r="DL357">
        <v>55</v>
      </c>
      <c r="DM357">
        <f t="shared" si="55"/>
        <v>0</v>
      </c>
      <c r="DN357">
        <f t="shared" si="56"/>
        <v>0</v>
      </c>
      <c r="DO357">
        <f t="shared" si="57"/>
        <v>1</v>
      </c>
      <c r="DP357">
        <f t="shared" si="58"/>
        <v>0</v>
      </c>
      <c r="DQ357">
        <f t="shared" si="59"/>
        <v>0</v>
      </c>
      <c r="DR357">
        <f t="shared" si="60"/>
        <v>0</v>
      </c>
      <c r="DS357">
        <f t="shared" si="61"/>
        <v>0</v>
      </c>
      <c r="DT357">
        <f t="shared" si="62"/>
        <v>0</v>
      </c>
      <c r="DU357">
        <f t="shared" si="63"/>
        <v>0</v>
      </c>
      <c r="DV357">
        <f t="shared" si="64"/>
        <v>0</v>
      </c>
      <c r="DW357">
        <f t="shared" si="65"/>
        <v>0</v>
      </c>
    </row>
    <row r="358" spans="1:127" x14ac:dyDescent="0.25">
      <c r="A358">
        <v>20134009471</v>
      </c>
      <c r="B358">
        <v>662</v>
      </c>
      <c r="C358" t="s">
        <v>172</v>
      </c>
      <c r="D358">
        <v>0.32</v>
      </c>
      <c r="E358">
        <v>20130122</v>
      </c>
      <c r="F358" t="s">
        <v>173</v>
      </c>
      <c r="G358" t="s">
        <v>244</v>
      </c>
      <c r="H358">
        <v>0.02</v>
      </c>
      <c r="I358" t="s">
        <v>115</v>
      </c>
      <c r="J358">
        <v>9</v>
      </c>
      <c r="K358" t="s">
        <v>41</v>
      </c>
      <c r="L358" t="s">
        <v>42</v>
      </c>
      <c r="M358" t="s">
        <v>11</v>
      </c>
      <c r="N358" t="s">
        <v>43</v>
      </c>
      <c r="O358" t="s">
        <v>134</v>
      </c>
      <c r="P358" t="s">
        <v>135</v>
      </c>
      <c r="Q358" t="s">
        <v>72</v>
      </c>
      <c r="R358" t="s">
        <v>54</v>
      </c>
      <c r="S358" t="s">
        <v>222</v>
      </c>
      <c r="T358" t="s">
        <v>1400</v>
      </c>
      <c r="U358" t="s">
        <v>49</v>
      </c>
      <c r="V358" t="s">
        <v>77</v>
      </c>
      <c r="W358" t="s">
        <v>76</v>
      </c>
      <c r="X358">
        <v>18</v>
      </c>
      <c r="Y358" t="s">
        <v>52</v>
      </c>
      <c r="Z358" t="s">
        <v>74</v>
      </c>
      <c r="AA358" t="s">
        <v>54</v>
      </c>
      <c r="AB358" t="s">
        <v>11</v>
      </c>
      <c r="AC358" t="s">
        <v>86</v>
      </c>
      <c r="AD358" t="s">
        <v>56</v>
      </c>
      <c r="AE358" t="s">
        <v>119</v>
      </c>
      <c r="AF358" t="s">
        <v>185</v>
      </c>
      <c r="AG358" t="s">
        <v>59</v>
      </c>
      <c r="AH358">
        <v>46</v>
      </c>
      <c r="AI358" t="s">
        <v>60</v>
      </c>
      <c r="AJ358" t="s">
        <v>50</v>
      </c>
      <c r="AK358" t="s">
        <v>51</v>
      </c>
      <c r="AL358" t="s">
        <v>54</v>
      </c>
      <c r="AM358" t="s">
        <v>11</v>
      </c>
      <c r="AN358" t="s">
        <v>61</v>
      </c>
      <c r="AO358" t="s">
        <v>62</v>
      </c>
      <c r="AP358" t="s">
        <v>1401</v>
      </c>
      <c r="AQ358" t="s">
        <v>63</v>
      </c>
      <c r="AR358">
        <v>0</v>
      </c>
      <c r="AS358">
        <v>0</v>
      </c>
      <c r="AT358">
        <v>0</v>
      </c>
      <c r="AU358">
        <v>1</v>
      </c>
      <c r="AV358" t="s">
        <v>126</v>
      </c>
      <c r="AW358">
        <v>12</v>
      </c>
      <c r="AX358" t="s">
        <v>64</v>
      </c>
      <c r="AY358">
        <v>1</v>
      </c>
      <c r="AZ358" t="s">
        <v>1</v>
      </c>
      <c r="BA358">
        <v>41.500425</v>
      </c>
      <c r="BB358">
        <v>-81.696890999999894</v>
      </c>
      <c r="BC358">
        <v>2013</v>
      </c>
      <c r="BD358">
        <v>1</v>
      </c>
      <c r="BE358">
        <v>11575</v>
      </c>
      <c r="BF358">
        <v>162</v>
      </c>
      <c r="BG358">
        <v>390351077011</v>
      </c>
      <c r="BH358">
        <v>2142</v>
      </c>
      <c r="BI358">
        <v>1770609</v>
      </c>
      <c r="BJ358">
        <v>1377</v>
      </c>
      <c r="BK358">
        <v>688</v>
      </c>
      <c r="BL358">
        <v>689</v>
      </c>
      <c r="BM358">
        <v>31.1999999999999</v>
      </c>
      <c r="BN358">
        <v>19</v>
      </c>
      <c r="BO358">
        <v>0</v>
      </c>
      <c r="BP358">
        <v>0</v>
      </c>
      <c r="BQ358">
        <v>0</v>
      </c>
      <c r="BR358">
        <v>35</v>
      </c>
      <c r="BS358">
        <v>50</v>
      </c>
      <c r="BT358">
        <v>14</v>
      </c>
      <c r="BU358">
        <v>173</v>
      </c>
      <c r="BV358">
        <v>326</v>
      </c>
      <c r="BW358">
        <v>228</v>
      </c>
      <c r="BX358">
        <v>82</v>
      </c>
      <c r="BY358">
        <v>93</v>
      </c>
      <c r="BZ358">
        <v>60</v>
      </c>
      <c r="CA358">
        <v>93</v>
      </c>
      <c r="CB358">
        <v>168</v>
      </c>
      <c r="CC358">
        <v>7</v>
      </c>
      <c r="CD358">
        <v>19</v>
      </c>
      <c r="CE358">
        <v>10</v>
      </c>
      <c r="CF358">
        <v>0</v>
      </c>
      <c r="CG358">
        <v>0</v>
      </c>
      <c r="CH358">
        <v>0</v>
      </c>
      <c r="CI358">
        <v>0</v>
      </c>
      <c r="CJ358">
        <v>0</v>
      </c>
      <c r="CK358">
        <v>19</v>
      </c>
      <c r="CL358">
        <v>10</v>
      </c>
      <c r="CM358">
        <v>358</v>
      </c>
      <c r="CN358">
        <v>871</v>
      </c>
      <c r="CO358">
        <v>30</v>
      </c>
      <c r="CP358">
        <v>62</v>
      </c>
      <c r="CQ358">
        <v>0</v>
      </c>
      <c r="CR358">
        <v>19</v>
      </c>
      <c r="CS358">
        <v>37</v>
      </c>
      <c r="CT358">
        <v>22</v>
      </c>
      <c r="CU358">
        <v>1086</v>
      </c>
      <c r="CV358">
        <v>130</v>
      </c>
      <c r="CW358">
        <v>154</v>
      </c>
      <c r="CX358">
        <v>40</v>
      </c>
      <c r="CY358">
        <v>40</v>
      </c>
      <c r="CZ358">
        <v>101</v>
      </c>
      <c r="DA358">
        <v>0</v>
      </c>
      <c r="DB358">
        <v>310</v>
      </c>
      <c r="DC358">
        <v>152</v>
      </c>
      <c r="DD358">
        <v>140</v>
      </c>
      <c r="DE358">
        <v>19</v>
      </c>
      <c r="DF358">
        <v>36786</v>
      </c>
      <c r="DG358">
        <v>1.54</v>
      </c>
      <c r="DH358">
        <v>353</v>
      </c>
      <c r="DI358">
        <v>990</v>
      </c>
      <c r="DJ358">
        <v>896</v>
      </c>
      <c r="DK358">
        <v>94</v>
      </c>
      <c r="DL358">
        <v>55</v>
      </c>
      <c r="DM358">
        <f t="shared" si="55"/>
        <v>0</v>
      </c>
      <c r="DN358">
        <f t="shared" si="56"/>
        <v>0</v>
      </c>
      <c r="DO358">
        <f t="shared" si="57"/>
        <v>1</v>
      </c>
      <c r="DP358">
        <f t="shared" si="58"/>
        <v>0</v>
      </c>
      <c r="DQ358">
        <f t="shared" si="59"/>
        <v>0</v>
      </c>
      <c r="DR358">
        <f t="shared" si="60"/>
        <v>0</v>
      </c>
      <c r="DS358">
        <f t="shared" si="61"/>
        <v>0</v>
      </c>
      <c r="DT358">
        <f t="shared" si="62"/>
        <v>0</v>
      </c>
      <c r="DU358">
        <f t="shared" si="63"/>
        <v>0</v>
      </c>
      <c r="DV358">
        <f t="shared" si="64"/>
        <v>0</v>
      </c>
      <c r="DW358">
        <f t="shared" si="65"/>
        <v>0</v>
      </c>
    </row>
    <row r="359" spans="1:127" x14ac:dyDescent="0.25">
      <c r="A359">
        <v>20134009595</v>
      </c>
      <c r="B359">
        <v>905</v>
      </c>
      <c r="C359" t="s">
        <v>37</v>
      </c>
      <c r="D359">
        <v>0.96</v>
      </c>
      <c r="E359">
        <v>20130128</v>
      </c>
      <c r="F359" t="s">
        <v>38</v>
      </c>
      <c r="G359" t="s">
        <v>245</v>
      </c>
      <c r="H359">
        <v>0</v>
      </c>
      <c r="I359" t="s">
        <v>40</v>
      </c>
      <c r="J359">
        <v>7</v>
      </c>
      <c r="K359" t="s">
        <v>246</v>
      </c>
      <c r="L359" t="s">
        <v>42</v>
      </c>
      <c r="M359" t="s">
        <v>11</v>
      </c>
      <c r="N359" t="s">
        <v>43</v>
      </c>
      <c r="O359" t="s">
        <v>121</v>
      </c>
      <c r="P359" t="s">
        <v>45</v>
      </c>
      <c r="Q359" t="s">
        <v>46</v>
      </c>
      <c r="R359" t="s">
        <v>54</v>
      </c>
      <c r="S359" t="s">
        <v>48</v>
      </c>
      <c r="T359" t="s">
        <v>1402</v>
      </c>
      <c r="U359" t="s">
        <v>150</v>
      </c>
      <c r="V359" t="s">
        <v>50</v>
      </c>
      <c r="W359" t="s">
        <v>51</v>
      </c>
      <c r="X359">
        <v>41</v>
      </c>
      <c r="Y359" t="s">
        <v>52</v>
      </c>
      <c r="Z359" t="s">
        <v>85</v>
      </c>
      <c r="AA359" t="s">
        <v>54</v>
      </c>
      <c r="AB359" t="s">
        <v>11</v>
      </c>
      <c r="AC359" t="s">
        <v>75</v>
      </c>
      <c r="AD359" t="s">
        <v>56</v>
      </c>
      <c r="AE359" t="s">
        <v>54</v>
      </c>
      <c r="AF359" t="s">
        <v>98</v>
      </c>
      <c r="AG359" t="s">
        <v>59</v>
      </c>
      <c r="AH359">
        <v>50</v>
      </c>
      <c r="AI359" t="s">
        <v>60</v>
      </c>
      <c r="AJ359" t="s">
        <v>77</v>
      </c>
      <c r="AK359" t="s">
        <v>76</v>
      </c>
      <c r="AL359" t="s">
        <v>54</v>
      </c>
      <c r="AM359" t="s">
        <v>11</v>
      </c>
      <c r="AN359" t="s">
        <v>61</v>
      </c>
      <c r="AO359" t="s">
        <v>62</v>
      </c>
      <c r="AP359" t="s">
        <v>1403</v>
      </c>
      <c r="AQ359" t="s">
        <v>63</v>
      </c>
      <c r="AR359">
        <v>0</v>
      </c>
      <c r="AS359">
        <v>1</v>
      </c>
      <c r="AT359">
        <v>0</v>
      </c>
      <c r="AU359">
        <v>0</v>
      </c>
      <c r="AV359" t="s">
        <v>11</v>
      </c>
      <c r="AW359">
        <v>12</v>
      </c>
      <c r="AX359" t="s">
        <v>64</v>
      </c>
      <c r="AY359">
        <v>1</v>
      </c>
      <c r="AZ359" t="s">
        <v>90</v>
      </c>
      <c r="BA359">
        <v>41.498879000000002</v>
      </c>
      <c r="BB359">
        <v>-81.685546000000002</v>
      </c>
      <c r="BC359">
        <v>2013</v>
      </c>
      <c r="BD359">
        <v>1</v>
      </c>
      <c r="BE359">
        <v>11582</v>
      </c>
      <c r="BF359">
        <v>162</v>
      </c>
      <c r="BG359">
        <v>390351077011</v>
      </c>
      <c r="BH359">
        <v>2142</v>
      </c>
      <c r="BI359">
        <v>1770609</v>
      </c>
      <c r="BJ359">
        <v>1377</v>
      </c>
      <c r="BK359">
        <v>688</v>
      </c>
      <c r="BL359">
        <v>689</v>
      </c>
      <c r="BM359">
        <v>31.1999999999999</v>
      </c>
      <c r="BN359">
        <v>19</v>
      </c>
      <c r="BO359">
        <v>0</v>
      </c>
      <c r="BP359">
        <v>0</v>
      </c>
      <c r="BQ359">
        <v>0</v>
      </c>
      <c r="BR359">
        <v>35</v>
      </c>
      <c r="BS359">
        <v>50</v>
      </c>
      <c r="BT359">
        <v>14</v>
      </c>
      <c r="BU359">
        <v>173</v>
      </c>
      <c r="BV359">
        <v>326</v>
      </c>
      <c r="BW359">
        <v>228</v>
      </c>
      <c r="BX359">
        <v>82</v>
      </c>
      <c r="BY359">
        <v>93</v>
      </c>
      <c r="BZ359">
        <v>60</v>
      </c>
      <c r="CA359">
        <v>93</v>
      </c>
      <c r="CB359">
        <v>168</v>
      </c>
      <c r="CC359">
        <v>7</v>
      </c>
      <c r="CD359">
        <v>19</v>
      </c>
      <c r="CE359">
        <v>10</v>
      </c>
      <c r="CF359">
        <v>0</v>
      </c>
      <c r="CG359">
        <v>0</v>
      </c>
      <c r="CH359">
        <v>0</v>
      </c>
      <c r="CI359">
        <v>0</v>
      </c>
      <c r="CJ359">
        <v>0</v>
      </c>
      <c r="CK359">
        <v>19</v>
      </c>
      <c r="CL359">
        <v>10</v>
      </c>
      <c r="CM359">
        <v>358</v>
      </c>
      <c r="CN359">
        <v>871</v>
      </c>
      <c r="CO359">
        <v>30</v>
      </c>
      <c r="CP359">
        <v>62</v>
      </c>
      <c r="CQ359">
        <v>0</v>
      </c>
      <c r="CR359">
        <v>19</v>
      </c>
      <c r="CS359">
        <v>37</v>
      </c>
      <c r="CT359">
        <v>22</v>
      </c>
      <c r="CU359">
        <v>1086</v>
      </c>
      <c r="CV359">
        <v>130</v>
      </c>
      <c r="CW359">
        <v>154</v>
      </c>
      <c r="CX359">
        <v>40</v>
      </c>
      <c r="CY359">
        <v>40</v>
      </c>
      <c r="CZ359">
        <v>101</v>
      </c>
      <c r="DA359">
        <v>0</v>
      </c>
      <c r="DB359">
        <v>310</v>
      </c>
      <c r="DC359">
        <v>152</v>
      </c>
      <c r="DD359">
        <v>140</v>
      </c>
      <c r="DE359">
        <v>19</v>
      </c>
      <c r="DF359">
        <v>36786</v>
      </c>
      <c r="DG359">
        <v>1.54</v>
      </c>
      <c r="DH359">
        <v>353</v>
      </c>
      <c r="DI359">
        <v>990</v>
      </c>
      <c r="DJ359">
        <v>896</v>
      </c>
      <c r="DK359">
        <v>94</v>
      </c>
      <c r="DL359">
        <v>55</v>
      </c>
      <c r="DM359">
        <f t="shared" si="55"/>
        <v>0</v>
      </c>
      <c r="DN359">
        <f t="shared" si="56"/>
        <v>0</v>
      </c>
      <c r="DO359">
        <f t="shared" si="57"/>
        <v>1</v>
      </c>
      <c r="DP359">
        <f t="shared" si="58"/>
        <v>0</v>
      </c>
      <c r="DQ359">
        <f t="shared" si="59"/>
        <v>0</v>
      </c>
      <c r="DR359">
        <f t="shared" si="60"/>
        <v>0</v>
      </c>
      <c r="DS359">
        <f t="shared" si="61"/>
        <v>0</v>
      </c>
      <c r="DT359">
        <f t="shared" si="62"/>
        <v>0</v>
      </c>
      <c r="DU359">
        <f t="shared" si="63"/>
        <v>0</v>
      </c>
      <c r="DV359">
        <f t="shared" si="64"/>
        <v>0</v>
      </c>
      <c r="DW359">
        <f t="shared" si="65"/>
        <v>0</v>
      </c>
    </row>
    <row r="360" spans="1:127" x14ac:dyDescent="0.25">
      <c r="A360">
        <v>20134012364</v>
      </c>
      <c r="B360">
        <v>1638</v>
      </c>
      <c r="C360" t="s">
        <v>127</v>
      </c>
      <c r="D360">
        <v>14.1</v>
      </c>
      <c r="E360">
        <v>20130206</v>
      </c>
      <c r="F360" t="s">
        <v>128</v>
      </c>
      <c r="G360">
        <v>6540</v>
      </c>
      <c r="H360">
        <v>0</v>
      </c>
      <c r="I360" t="s">
        <v>82</v>
      </c>
      <c r="J360">
        <v>11</v>
      </c>
      <c r="K360" t="s">
        <v>41</v>
      </c>
      <c r="L360" t="s">
        <v>42</v>
      </c>
      <c r="M360" t="s">
        <v>11</v>
      </c>
      <c r="N360" t="s">
        <v>43</v>
      </c>
      <c r="O360" t="s">
        <v>71</v>
      </c>
      <c r="P360" t="s">
        <v>45</v>
      </c>
      <c r="Q360" t="s">
        <v>72</v>
      </c>
      <c r="R360" t="s">
        <v>163</v>
      </c>
      <c r="S360" t="s">
        <v>48</v>
      </c>
      <c r="T360" t="s">
        <v>1404</v>
      </c>
      <c r="U360" t="s">
        <v>123</v>
      </c>
      <c r="V360" t="s">
        <v>77</v>
      </c>
      <c r="W360" t="s">
        <v>76</v>
      </c>
      <c r="X360">
        <v>26</v>
      </c>
      <c r="Y360" t="s">
        <v>60</v>
      </c>
      <c r="Z360" t="s">
        <v>74</v>
      </c>
      <c r="AA360" t="s">
        <v>186</v>
      </c>
      <c r="AB360" t="s">
        <v>11</v>
      </c>
      <c r="AC360" t="s">
        <v>75</v>
      </c>
      <c r="AD360" t="s">
        <v>56</v>
      </c>
      <c r="AE360" t="s">
        <v>54</v>
      </c>
      <c r="AF360" t="s">
        <v>149</v>
      </c>
      <c r="AG360" t="s">
        <v>49</v>
      </c>
      <c r="AH360" t="s">
        <v>11</v>
      </c>
      <c r="AI360" t="s">
        <v>11</v>
      </c>
      <c r="AJ360" t="s">
        <v>77</v>
      </c>
      <c r="AK360" t="s">
        <v>76</v>
      </c>
      <c r="AL360">
        <v>0</v>
      </c>
      <c r="AM360" t="s">
        <v>11</v>
      </c>
      <c r="AN360" t="s">
        <v>61</v>
      </c>
      <c r="AO360" t="s">
        <v>62</v>
      </c>
      <c r="AP360" t="s">
        <v>1405</v>
      </c>
      <c r="AQ360" t="s">
        <v>63</v>
      </c>
      <c r="AR360">
        <v>0</v>
      </c>
      <c r="AS360">
        <v>1</v>
      </c>
      <c r="AT360">
        <v>0</v>
      </c>
      <c r="AU360">
        <v>0</v>
      </c>
      <c r="AV360" t="s">
        <v>11</v>
      </c>
      <c r="AW360">
        <v>12</v>
      </c>
      <c r="AX360" t="s">
        <v>64</v>
      </c>
      <c r="AY360">
        <v>1</v>
      </c>
      <c r="AZ360" t="s">
        <v>1</v>
      </c>
      <c r="BA360">
        <v>41.474333000000001</v>
      </c>
      <c r="BB360">
        <v>-81.731065000000001</v>
      </c>
      <c r="BC360">
        <v>2013</v>
      </c>
      <c r="BD360">
        <v>2</v>
      </c>
      <c r="BE360">
        <v>11714</v>
      </c>
      <c r="BF360">
        <v>53</v>
      </c>
      <c r="BG360">
        <v>390351019012</v>
      </c>
      <c r="BH360">
        <v>303</v>
      </c>
      <c r="BI360">
        <v>331774</v>
      </c>
      <c r="BJ360">
        <v>890</v>
      </c>
      <c r="BK360">
        <v>400</v>
      </c>
      <c r="BL360">
        <v>490</v>
      </c>
      <c r="BM360">
        <v>24.1</v>
      </c>
      <c r="BN360">
        <v>68</v>
      </c>
      <c r="BO360">
        <v>28</v>
      </c>
      <c r="BP360">
        <v>51</v>
      </c>
      <c r="BQ360">
        <v>56</v>
      </c>
      <c r="BR360">
        <v>86</v>
      </c>
      <c r="BS360">
        <v>20</v>
      </c>
      <c r="BT360">
        <v>65</v>
      </c>
      <c r="BU360">
        <v>89</v>
      </c>
      <c r="BV360">
        <v>12</v>
      </c>
      <c r="BW360">
        <v>48</v>
      </c>
      <c r="BX360">
        <v>32</v>
      </c>
      <c r="BY360">
        <v>38</v>
      </c>
      <c r="BZ360">
        <v>144</v>
      </c>
      <c r="CA360">
        <v>50</v>
      </c>
      <c r="CB360">
        <v>22</v>
      </c>
      <c r="CC360">
        <v>26</v>
      </c>
      <c r="CD360">
        <v>0</v>
      </c>
      <c r="CE360">
        <v>0</v>
      </c>
      <c r="CF360">
        <v>8</v>
      </c>
      <c r="CG360">
        <v>12</v>
      </c>
      <c r="CH360">
        <v>11</v>
      </c>
      <c r="CI360">
        <v>24</v>
      </c>
      <c r="CJ360">
        <v>0</v>
      </c>
      <c r="CK360">
        <v>203</v>
      </c>
      <c r="CL360">
        <v>55</v>
      </c>
      <c r="CM360">
        <v>320</v>
      </c>
      <c r="CN360">
        <v>502</v>
      </c>
      <c r="CO360">
        <v>0</v>
      </c>
      <c r="CP360">
        <v>0</v>
      </c>
      <c r="CQ360">
        <v>0</v>
      </c>
      <c r="CR360">
        <v>68</v>
      </c>
      <c r="CS360">
        <v>0</v>
      </c>
      <c r="CT360">
        <v>250</v>
      </c>
      <c r="CU360">
        <v>427</v>
      </c>
      <c r="CV360">
        <v>124</v>
      </c>
      <c r="CW360">
        <v>161</v>
      </c>
      <c r="CX360">
        <v>50</v>
      </c>
      <c r="CY360">
        <v>49</v>
      </c>
      <c r="CZ360">
        <v>35</v>
      </c>
      <c r="DA360">
        <v>8</v>
      </c>
      <c r="DB360">
        <v>0</v>
      </c>
      <c r="DC360">
        <v>0</v>
      </c>
      <c r="DD360">
        <v>0</v>
      </c>
      <c r="DE360">
        <v>0</v>
      </c>
      <c r="DF360">
        <v>15294</v>
      </c>
      <c r="DG360">
        <v>2.82</v>
      </c>
      <c r="DH360">
        <v>117</v>
      </c>
      <c r="DI360">
        <v>390</v>
      </c>
      <c r="DJ360">
        <v>316</v>
      </c>
      <c r="DK360">
        <v>74</v>
      </c>
      <c r="DL360">
        <v>101</v>
      </c>
      <c r="DM360">
        <f t="shared" si="55"/>
        <v>0</v>
      </c>
      <c r="DN360">
        <f t="shared" si="56"/>
        <v>0</v>
      </c>
      <c r="DO360">
        <f t="shared" si="57"/>
        <v>1</v>
      </c>
      <c r="DP360">
        <f t="shared" si="58"/>
        <v>0</v>
      </c>
      <c r="DQ360">
        <f t="shared" si="59"/>
        <v>0</v>
      </c>
      <c r="DR360">
        <f t="shared" si="60"/>
        <v>0</v>
      </c>
      <c r="DS360">
        <f t="shared" si="61"/>
        <v>0</v>
      </c>
      <c r="DT360">
        <f t="shared" si="62"/>
        <v>0</v>
      </c>
      <c r="DU360">
        <f t="shared" si="63"/>
        <v>0</v>
      </c>
      <c r="DV360">
        <f t="shared" si="64"/>
        <v>0</v>
      </c>
      <c r="DW360">
        <f t="shared" si="65"/>
        <v>0</v>
      </c>
    </row>
    <row r="361" spans="1:127" x14ac:dyDescent="0.25">
      <c r="A361">
        <v>20118110556</v>
      </c>
      <c r="B361">
        <v>8498</v>
      </c>
      <c r="C361" t="s">
        <v>254</v>
      </c>
      <c r="D361">
        <v>0.19</v>
      </c>
      <c r="E361">
        <v>20110722</v>
      </c>
      <c r="F361" t="s">
        <v>255</v>
      </c>
      <c r="G361" t="s">
        <v>662</v>
      </c>
      <c r="H361">
        <v>0</v>
      </c>
      <c r="I361" t="s">
        <v>125</v>
      </c>
      <c r="J361">
        <v>22</v>
      </c>
      <c r="K361" t="s">
        <v>68</v>
      </c>
      <c r="L361" t="s">
        <v>42</v>
      </c>
      <c r="M361" t="s">
        <v>11</v>
      </c>
      <c r="N361" t="s">
        <v>43</v>
      </c>
      <c r="O361" t="s">
        <v>44</v>
      </c>
      <c r="P361" t="s">
        <v>45</v>
      </c>
      <c r="Q361" t="s">
        <v>46</v>
      </c>
      <c r="R361" t="s">
        <v>119</v>
      </c>
      <c r="S361" t="s">
        <v>98</v>
      </c>
      <c r="T361" t="s">
        <v>1406</v>
      </c>
      <c r="U361" t="s">
        <v>59</v>
      </c>
      <c r="V361" t="s">
        <v>50</v>
      </c>
      <c r="W361" t="s">
        <v>51</v>
      </c>
      <c r="X361">
        <v>45</v>
      </c>
      <c r="Y361" t="s">
        <v>60</v>
      </c>
      <c r="Z361" t="s">
        <v>120</v>
      </c>
      <c r="AA361" t="s">
        <v>54</v>
      </c>
      <c r="AB361" t="s">
        <v>11</v>
      </c>
      <c r="AC361" t="s">
        <v>75</v>
      </c>
      <c r="AD361" t="s">
        <v>97</v>
      </c>
      <c r="AE361" t="s">
        <v>54</v>
      </c>
      <c r="AF361" t="s">
        <v>96</v>
      </c>
      <c r="AG361" t="s">
        <v>89</v>
      </c>
      <c r="AH361">
        <v>59</v>
      </c>
      <c r="AI361" t="s">
        <v>52</v>
      </c>
      <c r="AJ361" t="s">
        <v>51</v>
      </c>
      <c r="AK361" t="s">
        <v>77</v>
      </c>
      <c r="AL361" t="s">
        <v>54</v>
      </c>
      <c r="AM361" t="s">
        <v>11</v>
      </c>
      <c r="AN361" t="s">
        <v>61</v>
      </c>
      <c r="AO361" t="s">
        <v>62</v>
      </c>
      <c r="AP361" t="s">
        <v>1407</v>
      </c>
      <c r="AQ361" t="s">
        <v>63</v>
      </c>
      <c r="AR361">
        <v>0</v>
      </c>
      <c r="AS361">
        <v>0</v>
      </c>
      <c r="AT361">
        <v>0</v>
      </c>
      <c r="AU361">
        <v>2</v>
      </c>
      <c r="AV361" t="s">
        <v>11</v>
      </c>
      <c r="AW361">
        <v>12</v>
      </c>
      <c r="AX361" t="s">
        <v>64</v>
      </c>
      <c r="AY361">
        <v>1</v>
      </c>
      <c r="AZ361" t="s">
        <v>90</v>
      </c>
      <c r="BA361">
        <v>41.458437000000004</v>
      </c>
      <c r="BB361">
        <v>-81.716353999999896</v>
      </c>
      <c r="BC361">
        <v>2011</v>
      </c>
      <c r="BD361">
        <v>7</v>
      </c>
      <c r="BE361">
        <v>11741</v>
      </c>
      <c r="BF361">
        <v>132</v>
      </c>
      <c r="BG361">
        <v>390351053004</v>
      </c>
      <c r="BH361">
        <v>1779</v>
      </c>
      <c r="BI361">
        <v>139608</v>
      </c>
      <c r="BJ361">
        <v>1142</v>
      </c>
      <c r="BK361">
        <v>574</v>
      </c>
      <c r="BL361">
        <v>568</v>
      </c>
      <c r="BM361">
        <v>34.5</v>
      </c>
      <c r="BN361">
        <v>103</v>
      </c>
      <c r="BO361">
        <v>52</v>
      </c>
      <c r="BP361">
        <v>70</v>
      </c>
      <c r="BQ361">
        <v>45</v>
      </c>
      <c r="BR361">
        <v>19</v>
      </c>
      <c r="BS361">
        <v>28</v>
      </c>
      <c r="BT361">
        <v>9</v>
      </c>
      <c r="BU361">
        <v>0</v>
      </c>
      <c r="BV361">
        <v>121</v>
      </c>
      <c r="BW361">
        <v>137</v>
      </c>
      <c r="BX361">
        <v>102</v>
      </c>
      <c r="BY361">
        <v>114</v>
      </c>
      <c r="BZ361">
        <v>111</v>
      </c>
      <c r="CA361">
        <v>76</v>
      </c>
      <c r="CB361">
        <v>17</v>
      </c>
      <c r="CC361">
        <v>9</v>
      </c>
      <c r="CD361">
        <v>49</v>
      </c>
      <c r="CE361">
        <v>9</v>
      </c>
      <c r="CF361">
        <v>0</v>
      </c>
      <c r="CG361">
        <v>19</v>
      </c>
      <c r="CH361">
        <v>5</v>
      </c>
      <c r="CI361">
        <v>12</v>
      </c>
      <c r="CJ361">
        <v>35</v>
      </c>
      <c r="CK361">
        <v>270</v>
      </c>
      <c r="CL361">
        <v>80</v>
      </c>
      <c r="CM361">
        <v>229</v>
      </c>
      <c r="CN361">
        <v>728</v>
      </c>
      <c r="CO361">
        <v>0</v>
      </c>
      <c r="CP361">
        <v>0</v>
      </c>
      <c r="CQ361">
        <v>0</v>
      </c>
      <c r="CR361">
        <v>137</v>
      </c>
      <c r="CS361">
        <v>48</v>
      </c>
      <c r="CT361">
        <v>497</v>
      </c>
      <c r="CU361">
        <v>816</v>
      </c>
      <c r="CV361">
        <v>360</v>
      </c>
      <c r="CW361">
        <v>118</v>
      </c>
      <c r="CX361">
        <v>141</v>
      </c>
      <c r="CY361">
        <v>63</v>
      </c>
      <c r="CZ361">
        <v>113</v>
      </c>
      <c r="DA361">
        <v>21</v>
      </c>
      <c r="DB361">
        <v>0</v>
      </c>
      <c r="DC361">
        <v>0</v>
      </c>
      <c r="DD361">
        <v>0</v>
      </c>
      <c r="DE361">
        <v>0</v>
      </c>
      <c r="DF361">
        <v>28427</v>
      </c>
      <c r="DG361">
        <v>3.54</v>
      </c>
      <c r="DH361">
        <v>55</v>
      </c>
      <c r="DI361">
        <v>405</v>
      </c>
      <c r="DJ361">
        <v>323</v>
      </c>
      <c r="DK361">
        <v>82</v>
      </c>
      <c r="DL361">
        <v>87</v>
      </c>
      <c r="DM361">
        <f t="shared" si="55"/>
        <v>1</v>
      </c>
      <c r="DN361">
        <f t="shared" si="56"/>
        <v>0</v>
      </c>
      <c r="DO361">
        <f t="shared" si="57"/>
        <v>0</v>
      </c>
      <c r="DP361">
        <f t="shared" si="58"/>
        <v>0</v>
      </c>
      <c r="DQ361">
        <f t="shared" si="59"/>
        <v>0</v>
      </c>
      <c r="DR361">
        <f t="shared" si="60"/>
        <v>0</v>
      </c>
      <c r="DS361">
        <f t="shared" si="61"/>
        <v>0</v>
      </c>
      <c r="DT361">
        <f t="shared" si="62"/>
        <v>0</v>
      </c>
      <c r="DU361">
        <f t="shared" si="63"/>
        <v>0</v>
      </c>
      <c r="DV361">
        <f t="shared" si="64"/>
        <v>0</v>
      </c>
      <c r="DW361">
        <f t="shared" si="65"/>
        <v>0</v>
      </c>
    </row>
    <row r="362" spans="1:127" x14ac:dyDescent="0.25">
      <c r="A362">
        <v>20118111163</v>
      </c>
      <c r="B362">
        <v>7824</v>
      </c>
      <c r="C362" t="s">
        <v>65</v>
      </c>
      <c r="D362">
        <v>5.98</v>
      </c>
      <c r="E362">
        <v>20110705</v>
      </c>
      <c r="F362" t="s">
        <v>66</v>
      </c>
      <c r="G362" t="s">
        <v>152</v>
      </c>
      <c r="H362">
        <v>0</v>
      </c>
      <c r="I362" t="s">
        <v>115</v>
      </c>
      <c r="J362">
        <v>9</v>
      </c>
      <c r="K362" t="s">
        <v>41</v>
      </c>
      <c r="L362" t="s">
        <v>42</v>
      </c>
      <c r="M362" t="s">
        <v>11</v>
      </c>
      <c r="N362" t="s">
        <v>43</v>
      </c>
      <c r="O362" t="s">
        <v>71</v>
      </c>
      <c r="P362" t="s">
        <v>45</v>
      </c>
      <c r="Q362" t="s">
        <v>46</v>
      </c>
      <c r="R362" t="s">
        <v>54</v>
      </c>
      <c r="S362" t="s">
        <v>96</v>
      </c>
      <c r="T362" t="s">
        <v>1408</v>
      </c>
      <c r="U362" t="s">
        <v>123</v>
      </c>
      <c r="V362" t="s">
        <v>77</v>
      </c>
      <c r="W362" t="s">
        <v>50</v>
      </c>
      <c r="X362">
        <v>55</v>
      </c>
      <c r="Y362" t="s">
        <v>60</v>
      </c>
      <c r="Z362" t="s">
        <v>85</v>
      </c>
      <c r="AA362" t="s">
        <v>54</v>
      </c>
      <c r="AB362" t="s">
        <v>11</v>
      </c>
      <c r="AC362" t="s">
        <v>86</v>
      </c>
      <c r="AD362" t="s">
        <v>56</v>
      </c>
      <c r="AE362" t="s">
        <v>119</v>
      </c>
      <c r="AF362" t="s">
        <v>122</v>
      </c>
      <c r="AG362" t="s">
        <v>110</v>
      </c>
      <c r="AH362">
        <v>57</v>
      </c>
      <c r="AI362" t="s">
        <v>60</v>
      </c>
      <c r="AJ362" t="s">
        <v>77</v>
      </c>
      <c r="AK362" t="s">
        <v>76</v>
      </c>
      <c r="AL362" t="s">
        <v>54</v>
      </c>
      <c r="AM362" t="s">
        <v>11</v>
      </c>
      <c r="AN362" t="s">
        <v>61</v>
      </c>
      <c r="AO362" t="s">
        <v>62</v>
      </c>
      <c r="AP362" t="s">
        <v>1409</v>
      </c>
      <c r="AQ362" t="s">
        <v>63</v>
      </c>
      <c r="AR362">
        <v>0</v>
      </c>
      <c r="AS362">
        <v>0</v>
      </c>
      <c r="AT362">
        <v>0</v>
      </c>
      <c r="AU362">
        <v>1</v>
      </c>
      <c r="AV362" t="s">
        <v>11</v>
      </c>
      <c r="AW362">
        <v>12</v>
      </c>
      <c r="AX362" t="s">
        <v>64</v>
      </c>
      <c r="AY362">
        <v>1</v>
      </c>
      <c r="AZ362" t="s">
        <v>90</v>
      </c>
      <c r="BA362">
        <v>41.484095000000003</v>
      </c>
      <c r="BB362">
        <v>-81.730337000000006</v>
      </c>
      <c r="BC362">
        <v>2011</v>
      </c>
      <c r="BD362">
        <v>7</v>
      </c>
      <c r="BE362">
        <v>11825</v>
      </c>
      <c r="BF362">
        <v>61</v>
      </c>
      <c r="BG362">
        <v>390351012001</v>
      </c>
      <c r="BH362">
        <v>1592</v>
      </c>
      <c r="BI362">
        <v>949879</v>
      </c>
      <c r="BJ362">
        <v>1304</v>
      </c>
      <c r="BK362">
        <v>639</v>
      </c>
      <c r="BL362">
        <v>665</v>
      </c>
      <c r="BM362">
        <v>32.1</v>
      </c>
      <c r="BN362">
        <v>174</v>
      </c>
      <c r="BO362">
        <v>64</v>
      </c>
      <c r="BP362">
        <v>62</v>
      </c>
      <c r="BQ362">
        <v>49</v>
      </c>
      <c r="BR362">
        <v>0</v>
      </c>
      <c r="BS362">
        <v>3</v>
      </c>
      <c r="BT362">
        <v>15</v>
      </c>
      <c r="BU362">
        <v>22</v>
      </c>
      <c r="BV362">
        <v>91</v>
      </c>
      <c r="BW362">
        <v>342</v>
      </c>
      <c r="BX362">
        <v>26</v>
      </c>
      <c r="BY362">
        <v>61</v>
      </c>
      <c r="BZ362">
        <v>51</v>
      </c>
      <c r="CA362">
        <v>93</v>
      </c>
      <c r="CB362">
        <v>48</v>
      </c>
      <c r="CC362">
        <v>47</v>
      </c>
      <c r="CD362">
        <v>53</v>
      </c>
      <c r="CE362">
        <v>8</v>
      </c>
      <c r="CF362">
        <v>15</v>
      </c>
      <c r="CG362">
        <v>24</v>
      </c>
      <c r="CH362">
        <v>44</v>
      </c>
      <c r="CI362">
        <v>6</v>
      </c>
      <c r="CJ362">
        <v>6</v>
      </c>
      <c r="CK362">
        <v>349</v>
      </c>
      <c r="CL362">
        <v>103</v>
      </c>
      <c r="CM362">
        <v>193</v>
      </c>
      <c r="CN362">
        <v>1028</v>
      </c>
      <c r="CO362">
        <v>0</v>
      </c>
      <c r="CP362">
        <v>0</v>
      </c>
      <c r="CQ362">
        <v>0</v>
      </c>
      <c r="CR362">
        <v>52</v>
      </c>
      <c r="CS362">
        <v>31</v>
      </c>
      <c r="CT362">
        <v>249</v>
      </c>
      <c r="CU362">
        <v>915</v>
      </c>
      <c r="CV362">
        <v>156</v>
      </c>
      <c r="CW362">
        <v>201</v>
      </c>
      <c r="CX362">
        <v>69</v>
      </c>
      <c r="CY362">
        <v>57</v>
      </c>
      <c r="CZ362">
        <v>120</v>
      </c>
      <c r="DA362">
        <v>48</v>
      </c>
      <c r="DB362">
        <v>133</v>
      </c>
      <c r="DC362">
        <v>96</v>
      </c>
      <c r="DD362">
        <v>18</v>
      </c>
      <c r="DE362">
        <v>17</v>
      </c>
      <c r="DF362">
        <v>21276</v>
      </c>
      <c r="DG362">
        <v>1.93</v>
      </c>
      <c r="DH362">
        <v>241</v>
      </c>
      <c r="DI362">
        <v>828</v>
      </c>
      <c r="DJ362">
        <v>676</v>
      </c>
      <c r="DK362">
        <v>152</v>
      </c>
      <c r="DL362">
        <v>213</v>
      </c>
      <c r="DM362">
        <f t="shared" si="55"/>
        <v>1</v>
      </c>
      <c r="DN362">
        <f t="shared" si="56"/>
        <v>0</v>
      </c>
      <c r="DO362">
        <f t="shared" si="57"/>
        <v>0</v>
      </c>
      <c r="DP362">
        <f t="shared" si="58"/>
        <v>0</v>
      </c>
      <c r="DQ362">
        <f t="shared" si="59"/>
        <v>0</v>
      </c>
      <c r="DR362">
        <f t="shared" si="60"/>
        <v>0</v>
      </c>
      <c r="DS362">
        <f t="shared" si="61"/>
        <v>0</v>
      </c>
      <c r="DT362">
        <f t="shared" si="62"/>
        <v>0</v>
      </c>
      <c r="DU362">
        <f t="shared" si="63"/>
        <v>0</v>
      </c>
      <c r="DV362">
        <f t="shared" si="64"/>
        <v>0</v>
      </c>
      <c r="DW362">
        <f t="shared" si="65"/>
        <v>0</v>
      </c>
    </row>
    <row r="363" spans="1:127" x14ac:dyDescent="0.25">
      <c r="A363">
        <v>20118111186</v>
      </c>
      <c r="B363">
        <v>8285</v>
      </c>
      <c r="C363" t="s">
        <v>99</v>
      </c>
      <c r="D363">
        <v>16.739999999999899</v>
      </c>
      <c r="E363">
        <v>20110717</v>
      </c>
      <c r="F363" t="s">
        <v>100</v>
      </c>
      <c r="G363" t="s">
        <v>265</v>
      </c>
      <c r="H363">
        <v>0</v>
      </c>
      <c r="I363" t="s">
        <v>161</v>
      </c>
      <c r="J363">
        <v>15</v>
      </c>
      <c r="K363" t="s">
        <v>41</v>
      </c>
      <c r="L363" t="s">
        <v>42</v>
      </c>
      <c r="M363" t="s">
        <v>11</v>
      </c>
      <c r="N363" t="s">
        <v>43</v>
      </c>
      <c r="O363" t="s">
        <v>71</v>
      </c>
      <c r="P363" t="s">
        <v>45</v>
      </c>
      <c r="Q363" t="s">
        <v>46</v>
      </c>
      <c r="R363" t="s">
        <v>145</v>
      </c>
      <c r="S363" t="s">
        <v>48</v>
      </c>
      <c r="T363" t="s">
        <v>1410</v>
      </c>
      <c r="U363" t="s">
        <v>123</v>
      </c>
      <c r="V363" t="s">
        <v>50</v>
      </c>
      <c r="W363" t="s">
        <v>51</v>
      </c>
      <c r="X363">
        <v>0</v>
      </c>
      <c r="Y363" t="s">
        <v>11</v>
      </c>
      <c r="Z363" t="s">
        <v>85</v>
      </c>
      <c r="AA363">
        <v>0</v>
      </c>
      <c r="AB363" t="s">
        <v>11</v>
      </c>
      <c r="AC363" t="s">
        <v>263</v>
      </c>
      <c r="AD363" t="s">
        <v>56</v>
      </c>
      <c r="AE363" t="s">
        <v>57</v>
      </c>
      <c r="AF363" t="s">
        <v>122</v>
      </c>
      <c r="AG363" t="s">
        <v>59</v>
      </c>
      <c r="AH363">
        <v>57</v>
      </c>
      <c r="AI363" t="s">
        <v>60</v>
      </c>
      <c r="AJ363" t="s">
        <v>76</v>
      </c>
      <c r="AK363" t="s">
        <v>77</v>
      </c>
      <c r="AL363" t="s">
        <v>180</v>
      </c>
      <c r="AM363" t="s">
        <v>11</v>
      </c>
      <c r="AN363" t="s">
        <v>61</v>
      </c>
      <c r="AO363" t="s">
        <v>62</v>
      </c>
      <c r="AP363" t="s">
        <v>1411</v>
      </c>
      <c r="AQ363" t="s">
        <v>63</v>
      </c>
      <c r="AR363">
        <v>0</v>
      </c>
      <c r="AS363">
        <v>1</v>
      </c>
      <c r="AT363">
        <v>0</v>
      </c>
      <c r="AU363">
        <v>0</v>
      </c>
      <c r="AV363" t="s">
        <v>11</v>
      </c>
      <c r="AW363">
        <v>12</v>
      </c>
      <c r="AX363" t="s">
        <v>64</v>
      </c>
      <c r="AY363">
        <v>1</v>
      </c>
      <c r="AZ363" t="s">
        <v>90</v>
      </c>
      <c r="BA363">
        <v>41.475532000000001</v>
      </c>
      <c r="BB363">
        <v>-81.699136999999894</v>
      </c>
      <c r="BC363">
        <v>2011</v>
      </c>
      <c r="BD363">
        <v>7</v>
      </c>
      <c r="BE363">
        <v>11830</v>
      </c>
      <c r="BF363">
        <v>110</v>
      </c>
      <c r="BG363">
        <v>390351039001</v>
      </c>
      <c r="BH363">
        <v>1786</v>
      </c>
      <c r="BI363">
        <v>463360</v>
      </c>
      <c r="BJ363">
        <v>949</v>
      </c>
      <c r="BK363">
        <v>471</v>
      </c>
      <c r="BL363">
        <v>478</v>
      </c>
      <c r="BM363">
        <v>37.6</v>
      </c>
      <c r="BN363">
        <v>36</v>
      </c>
      <c r="BO363">
        <v>67</v>
      </c>
      <c r="BP363">
        <v>89</v>
      </c>
      <c r="BQ363">
        <v>40</v>
      </c>
      <c r="BR363">
        <v>36</v>
      </c>
      <c r="BS363">
        <v>23</v>
      </c>
      <c r="BT363">
        <v>5</v>
      </c>
      <c r="BU363">
        <v>40</v>
      </c>
      <c r="BV363">
        <v>46</v>
      </c>
      <c r="BW363">
        <v>48</v>
      </c>
      <c r="BX363">
        <v>67</v>
      </c>
      <c r="BY363">
        <v>54</v>
      </c>
      <c r="BZ363">
        <v>80</v>
      </c>
      <c r="CA363">
        <v>88</v>
      </c>
      <c r="CB363">
        <v>51</v>
      </c>
      <c r="CC363">
        <v>0</v>
      </c>
      <c r="CD363">
        <v>38</v>
      </c>
      <c r="CE363">
        <v>38</v>
      </c>
      <c r="CF363">
        <v>60</v>
      </c>
      <c r="CG363">
        <v>32</v>
      </c>
      <c r="CH363">
        <v>7</v>
      </c>
      <c r="CI363">
        <v>0</v>
      </c>
      <c r="CJ363">
        <v>4</v>
      </c>
      <c r="CK363">
        <v>232</v>
      </c>
      <c r="CL363">
        <v>141</v>
      </c>
      <c r="CM363">
        <v>347</v>
      </c>
      <c r="CN363">
        <v>421</v>
      </c>
      <c r="CO363">
        <v>0</v>
      </c>
      <c r="CP363">
        <v>0</v>
      </c>
      <c r="CQ363">
        <v>0</v>
      </c>
      <c r="CR363">
        <v>171</v>
      </c>
      <c r="CS363">
        <v>10</v>
      </c>
      <c r="CT363">
        <v>432</v>
      </c>
      <c r="CU363">
        <v>613</v>
      </c>
      <c r="CV363">
        <v>245</v>
      </c>
      <c r="CW363">
        <v>113</v>
      </c>
      <c r="CX363">
        <v>33</v>
      </c>
      <c r="CY363">
        <v>36</v>
      </c>
      <c r="CZ363">
        <v>113</v>
      </c>
      <c r="DA363">
        <v>24</v>
      </c>
      <c r="DB363">
        <v>35</v>
      </c>
      <c r="DC363">
        <v>14</v>
      </c>
      <c r="DD363">
        <v>0</v>
      </c>
      <c r="DE363">
        <v>0</v>
      </c>
      <c r="DF363">
        <v>14904</v>
      </c>
      <c r="DG363">
        <v>2.4900000000000002</v>
      </c>
      <c r="DH363">
        <v>148</v>
      </c>
      <c r="DI363">
        <v>440</v>
      </c>
      <c r="DJ363">
        <v>381</v>
      </c>
      <c r="DK363">
        <v>59</v>
      </c>
      <c r="DL363">
        <v>131</v>
      </c>
      <c r="DM363">
        <f t="shared" si="55"/>
        <v>1</v>
      </c>
      <c r="DN363">
        <f t="shared" si="56"/>
        <v>0</v>
      </c>
      <c r="DO363">
        <f t="shared" si="57"/>
        <v>0</v>
      </c>
      <c r="DP363">
        <f t="shared" si="58"/>
        <v>0</v>
      </c>
      <c r="DQ363">
        <f t="shared" si="59"/>
        <v>0</v>
      </c>
      <c r="DR363">
        <f t="shared" si="60"/>
        <v>0</v>
      </c>
      <c r="DS363">
        <f t="shared" si="61"/>
        <v>0</v>
      </c>
      <c r="DT363">
        <f t="shared" si="62"/>
        <v>0</v>
      </c>
      <c r="DU363">
        <f t="shared" si="63"/>
        <v>0</v>
      </c>
      <c r="DV363">
        <f t="shared" si="64"/>
        <v>0</v>
      </c>
      <c r="DW363">
        <f t="shared" si="65"/>
        <v>0</v>
      </c>
    </row>
    <row r="364" spans="1:127" x14ac:dyDescent="0.25">
      <c r="A364">
        <v>20134029636</v>
      </c>
      <c r="B364">
        <v>66</v>
      </c>
      <c r="C364" t="s">
        <v>127</v>
      </c>
      <c r="D364">
        <v>15.59</v>
      </c>
      <c r="E364">
        <v>20130103</v>
      </c>
      <c r="F364" t="s">
        <v>128</v>
      </c>
      <c r="G364">
        <v>28</v>
      </c>
      <c r="H364">
        <v>0</v>
      </c>
      <c r="I364" t="s">
        <v>67</v>
      </c>
      <c r="J364">
        <v>11</v>
      </c>
      <c r="K364" t="s">
        <v>41</v>
      </c>
      <c r="L364" t="s">
        <v>42</v>
      </c>
      <c r="M364" t="s">
        <v>11</v>
      </c>
      <c r="N364" t="s">
        <v>43</v>
      </c>
      <c r="O364" t="s">
        <v>71</v>
      </c>
      <c r="P364" t="s">
        <v>137</v>
      </c>
      <c r="Q364" t="s">
        <v>46</v>
      </c>
      <c r="R364" t="s">
        <v>95</v>
      </c>
      <c r="S364" t="s">
        <v>88</v>
      </c>
      <c r="T364" t="s">
        <v>1412</v>
      </c>
      <c r="U364" t="s">
        <v>89</v>
      </c>
      <c r="V364" t="s">
        <v>50</v>
      </c>
      <c r="W364" t="s">
        <v>47</v>
      </c>
      <c r="X364">
        <v>0</v>
      </c>
      <c r="Y364" t="s">
        <v>11</v>
      </c>
      <c r="Z364" t="s">
        <v>85</v>
      </c>
      <c r="AA364" t="s">
        <v>54</v>
      </c>
      <c r="AB364" t="s">
        <v>11</v>
      </c>
      <c r="AC364" t="s">
        <v>75</v>
      </c>
      <c r="AD364" t="s">
        <v>56</v>
      </c>
      <c r="AE364" t="s">
        <v>47</v>
      </c>
      <c r="AF364" t="s">
        <v>98</v>
      </c>
      <c r="AG364" t="s">
        <v>59</v>
      </c>
      <c r="AH364">
        <v>29</v>
      </c>
      <c r="AI364" t="s">
        <v>52</v>
      </c>
      <c r="AJ364" t="s">
        <v>47</v>
      </c>
      <c r="AK364" t="s">
        <v>47</v>
      </c>
      <c r="AL364" t="s">
        <v>54</v>
      </c>
      <c r="AM364" t="s">
        <v>11</v>
      </c>
      <c r="AN364" t="s">
        <v>61</v>
      </c>
      <c r="AO364" t="s">
        <v>62</v>
      </c>
      <c r="AP364" t="s">
        <v>1413</v>
      </c>
      <c r="AQ364" t="s">
        <v>63</v>
      </c>
      <c r="AR364">
        <v>0</v>
      </c>
      <c r="AS364">
        <v>0</v>
      </c>
      <c r="AT364">
        <v>1</v>
      </c>
      <c r="AU364">
        <v>0</v>
      </c>
      <c r="AV364" t="s">
        <v>11</v>
      </c>
      <c r="AW364">
        <v>12</v>
      </c>
      <c r="AX364" t="s">
        <v>64</v>
      </c>
      <c r="AY364">
        <v>1</v>
      </c>
      <c r="AZ364" t="s">
        <v>1</v>
      </c>
      <c r="BA364">
        <v>41.483370999999899</v>
      </c>
      <c r="BB364">
        <v>-81.705162999999899</v>
      </c>
      <c r="BC364">
        <v>2013</v>
      </c>
      <c r="BD364">
        <v>1</v>
      </c>
      <c r="BE364">
        <v>11953</v>
      </c>
      <c r="BF364">
        <v>103</v>
      </c>
      <c r="BG364">
        <v>390351036022</v>
      </c>
      <c r="BH364">
        <v>1784</v>
      </c>
      <c r="BI364">
        <v>245771</v>
      </c>
      <c r="BJ364">
        <v>593</v>
      </c>
      <c r="BK364">
        <v>281</v>
      </c>
      <c r="BL364">
        <v>312</v>
      </c>
      <c r="BM364">
        <v>36.399999999999899</v>
      </c>
      <c r="BN364">
        <v>7</v>
      </c>
      <c r="BO364">
        <v>0</v>
      </c>
      <c r="BP364">
        <v>10</v>
      </c>
      <c r="BQ364">
        <v>33</v>
      </c>
      <c r="BR364">
        <v>12</v>
      </c>
      <c r="BS364">
        <v>0</v>
      </c>
      <c r="BT364">
        <v>20</v>
      </c>
      <c r="BU364">
        <v>26</v>
      </c>
      <c r="BV364">
        <v>59</v>
      </c>
      <c r="BW364">
        <v>108</v>
      </c>
      <c r="BX364">
        <v>54</v>
      </c>
      <c r="BY364">
        <v>62</v>
      </c>
      <c r="BZ364">
        <v>68</v>
      </c>
      <c r="CA364">
        <v>39</v>
      </c>
      <c r="CB364">
        <v>44</v>
      </c>
      <c r="CC364">
        <v>7</v>
      </c>
      <c r="CD364">
        <v>20</v>
      </c>
      <c r="CE364">
        <v>0</v>
      </c>
      <c r="CF364">
        <v>0</v>
      </c>
      <c r="CG364">
        <v>9</v>
      </c>
      <c r="CH364">
        <v>10</v>
      </c>
      <c r="CI364">
        <v>0</v>
      </c>
      <c r="CJ364">
        <v>5</v>
      </c>
      <c r="CK364">
        <v>50</v>
      </c>
      <c r="CL364">
        <v>24</v>
      </c>
      <c r="CM364">
        <v>104</v>
      </c>
      <c r="CN364">
        <v>415</v>
      </c>
      <c r="CO364">
        <v>0</v>
      </c>
      <c r="CP364">
        <v>41</v>
      </c>
      <c r="CQ364">
        <v>0</v>
      </c>
      <c r="CR364">
        <v>22</v>
      </c>
      <c r="CS364">
        <v>11</v>
      </c>
      <c r="CT364">
        <v>54</v>
      </c>
      <c r="CU364">
        <v>485</v>
      </c>
      <c r="CV364">
        <v>42</v>
      </c>
      <c r="CW364">
        <v>62</v>
      </c>
      <c r="CX364">
        <v>0</v>
      </c>
      <c r="CY364">
        <v>23</v>
      </c>
      <c r="CZ364">
        <v>58</v>
      </c>
      <c r="DA364">
        <v>0</v>
      </c>
      <c r="DB364">
        <v>182</v>
      </c>
      <c r="DC364">
        <v>70</v>
      </c>
      <c r="DD364">
        <v>37</v>
      </c>
      <c r="DE364">
        <v>11</v>
      </c>
      <c r="DF364">
        <v>65833</v>
      </c>
      <c r="DG364">
        <v>1.73</v>
      </c>
      <c r="DH364">
        <v>28</v>
      </c>
      <c r="DI364">
        <v>446</v>
      </c>
      <c r="DJ364">
        <v>342</v>
      </c>
      <c r="DK364">
        <v>104</v>
      </c>
      <c r="DL364">
        <v>168</v>
      </c>
      <c r="DM364">
        <f t="shared" si="55"/>
        <v>0</v>
      </c>
      <c r="DN364">
        <f t="shared" si="56"/>
        <v>0</v>
      </c>
      <c r="DO364">
        <f t="shared" si="57"/>
        <v>1</v>
      </c>
      <c r="DP364">
        <f t="shared" si="58"/>
        <v>0</v>
      </c>
      <c r="DQ364">
        <f t="shared" si="59"/>
        <v>0</v>
      </c>
      <c r="DR364">
        <f t="shared" si="60"/>
        <v>0</v>
      </c>
      <c r="DS364">
        <f t="shared" si="61"/>
        <v>0</v>
      </c>
      <c r="DT364">
        <f t="shared" si="62"/>
        <v>0</v>
      </c>
      <c r="DU364">
        <f t="shared" si="63"/>
        <v>0</v>
      </c>
      <c r="DV364">
        <f t="shared" si="64"/>
        <v>0</v>
      </c>
      <c r="DW364">
        <f t="shared" si="65"/>
        <v>0</v>
      </c>
    </row>
    <row r="365" spans="1:127" x14ac:dyDescent="0.25">
      <c r="A365">
        <v>20134030762</v>
      </c>
      <c r="B365">
        <v>1760</v>
      </c>
      <c r="C365" t="s">
        <v>113</v>
      </c>
      <c r="D365">
        <v>0.06</v>
      </c>
      <c r="E365">
        <v>20130216</v>
      </c>
      <c r="F365" t="s">
        <v>114</v>
      </c>
      <c r="G365" t="s">
        <v>133</v>
      </c>
      <c r="H365">
        <v>0</v>
      </c>
      <c r="I365" t="s">
        <v>102</v>
      </c>
      <c r="J365">
        <v>21</v>
      </c>
      <c r="K365" t="s">
        <v>68</v>
      </c>
      <c r="L365" t="s">
        <v>42</v>
      </c>
      <c r="M365" t="s">
        <v>11</v>
      </c>
      <c r="N365" t="s">
        <v>43</v>
      </c>
      <c r="O365" t="s">
        <v>134</v>
      </c>
      <c r="P365" t="s">
        <v>135</v>
      </c>
      <c r="Q365" t="s">
        <v>46</v>
      </c>
      <c r="R365" t="s">
        <v>119</v>
      </c>
      <c r="S365" t="s">
        <v>98</v>
      </c>
      <c r="T365" t="s">
        <v>1414</v>
      </c>
      <c r="U365" t="s">
        <v>59</v>
      </c>
      <c r="V365" t="s">
        <v>47</v>
      </c>
      <c r="W365" t="s">
        <v>47</v>
      </c>
      <c r="X365">
        <v>37</v>
      </c>
      <c r="Y365" t="s">
        <v>52</v>
      </c>
      <c r="Z365" t="s">
        <v>74</v>
      </c>
      <c r="AA365">
        <v>0</v>
      </c>
      <c r="AB365" t="s">
        <v>11</v>
      </c>
      <c r="AC365" t="s">
        <v>75</v>
      </c>
      <c r="AD365" t="s">
        <v>97</v>
      </c>
      <c r="AE365" t="s">
        <v>54</v>
      </c>
      <c r="AF365" t="s">
        <v>48</v>
      </c>
      <c r="AG365" t="s">
        <v>136</v>
      </c>
      <c r="AH365">
        <v>85</v>
      </c>
      <c r="AI365" t="s">
        <v>52</v>
      </c>
      <c r="AJ365" t="s">
        <v>51</v>
      </c>
      <c r="AK365" t="s">
        <v>50</v>
      </c>
      <c r="AL365" t="s">
        <v>54</v>
      </c>
      <c r="AM365" t="s">
        <v>11</v>
      </c>
      <c r="AN365" t="s">
        <v>61</v>
      </c>
      <c r="AO365" t="s">
        <v>62</v>
      </c>
      <c r="AP365" t="s">
        <v>1415</v>
      </c>
      <c r="AQ365" t="s">
        <v>63</v>
      </c>
      <c r="AR365">
        <v>0</v>
      </c>
      <c r="AS365">
        <v>0</v>
      </c>
      <c r="AT365">
        <v>0</v>
      </c>
      <c r="AU365">
        <v>1</v>
      </c>
      <c r="AV365" t="s">
        <v>11</v>
      </c>
      <c r="AW365">
        <v>12</v>
      </c>
      <c r="AX365" t="s">
        <v>64</v>
      </c>
      <c r="AY365">
        <v>1</v>
      </c>
      <c r="AZ365" t="s">
        <v>1</v>
      </c>
      <c r="BA365">
        <v>41.498874999999899</v>
      </c>
      <c r="BB365">
        <v>-81.692972999999895</v>
      </c>
      <c r="BC365">
        <v>2013</v>
      </c>
      <c r="BD365">
        <v>2</v>
      </c>
      <c r="BE365">
        <v>11978</v>
      </c>
      <c r="BF365">
        <v>162</v>
      </c>
      <c r="BG365">
        <v>390351077011</v>
      </c>
      <c r="BH365">
        <v>2142</v>
      </c>
      <c r="BI365">
        <v>1770609</v>
      </c>
      <c r="BJ365">
        <v>1377</v>
      </c>
      <c r="BK365">
        <v>688</v>
      </c>
      <c r="BL365">
        <v>689</v>
      </c>
      <c r="BM365">
        <v>31.1999999999999</v>
      </c>
      <c r="BN365">
        <v>19</v>
      </c>
      <c r="BO365">
        <v>0</v>
      </c>
      <c r="BP365">
        <v>0</v>
      </c>
      <c r="BQ365">
        <v>0</v>
      </c>
      <c r="BR365">
        <v>35</v>
      </c>
      <c r="BS365">
        <v>50</v>
      </c>
      <c r="BT365">
        <v>14</v>
      </c>
      <c r="BU365">
        <v>173</v>
      </c>
      <c r="BV365">
        <v>326</v>
      </c>
      <c r="BW365">
        <v>228</v>
      </c>
      <c r="BX365">
        <v>82</v>
      </c>
      <c r="BY365">
        <v>93</v>
      </c>
      <c r="BZ365">
        <v>60</v>
      </c>
      <c r="CA365">
        <v>93</v>
      </c>
      <c r="CB365">
        <v>168</v>
      </c>
      <c r="CC365">
        <v>7</v>
      </c>
      <c r="CD365">
        <v>19</v>
      </c>
      <c r="CE365">
        <v>10</v>
      </c>
      <c r="CF365">
        <v>0</v>
      </c>
      <c r="CG365">
        <v>0</v>
      </c>
      <c r="CH365">
        <v>0</v>
      </c>
      <c r="CI365">
        <v>0</v>
      </c>
      <c r="CJ365">
        <v>0</v>
      </c>
      <c r="CK365">
        <v>19</v>
      </c>
      <c r="CL365">
        <v>10</v>
      </c>
      <c r="CM365">
        <v>358</v>
      </c>
      <c r="CN365">
        <v>871</v>
      </c>
      <c r="CO365">
        <v>30</v>
      </c>
      <c r="CP365">
        <v>62</v>
      </c>
      <c r="CQ365">
        <v>0</v>
      </c>
      <c r="CR365">
        <v>19</v>
      </c>
      <c r="CS365">
        <v>37</v>
      </c>
      <c r="CT365">
        <v>22</v>
      </c>
      <c r="CU365">
        <v>1086</v>
      </c>
      <c r="CV365">
        <v>130</v>
      </c>
      <c r="CW365">
        <v>154</v>
      </c>
      <c r="CX365">
        <v>40</v>
      </c>
      <c r="CY365">
        <v>40</v>
      </c>
      <c r="CZ365">
        <v>101</v>
      </c>
      <c r="DA365">
        <v>0</v>
      </c>
      <c r="DB365">
        <v>310</v>
      </c>
      <c r="DC365">
        <v>152</v>
      </c>
      <c r="DD365">
        <v>140</v>
      </c>
      <c r="DE365">
        <v>19</v>
      </c>
      <c r="DF365">
        <v>36786</v>
      </c>
      <c r="DG365">
        <v>1.54</v>
      </c>
      <c r="DH365">
        <v>353</v>
      </c>
      <c r="DI365">
        <v>990</v>
      </c>
      <c r="DJ365">
        <v>896</v>
      </c>
      <c r="DK365">
        <v>94</v>
      </c>
      <c r="DL365">
        <v>55</v>
      </c>
      <c r="DM365">
        <f t="shared" si="55"/>
        <v>0</v>
      </c>
      <c r="DN365">
        <f t="shared" si="56"/>
        <v>0</v>
      </c>
      <c r="DO365">
        <f t="shared" si="57"/>
        <v>1</v>
      </c>
      <c r="DP365">
        <f t="shared" si="58"/>
        <v>0</v>
      </c>
      <c r="DQ365">
        <f t="shared" si="59"/>
        <v>0</v>
      </c>
      <c r="DR365">
        <f t="shared" si="60"/>
        <v>0</v>
      </c>
      <c r="DS365">
        <f t="shared" si="61"/>
        <v>0</v>
      </c>
      <c r="DT365">
        <f t="shared" si="62"/>
        <v>0</v>
      </c>
      <c r="DU365">
        <f t="shared" si="63"/>
        <v>0</v>
      </c>
      <c r="DV365">
        <f t="shared" si="64"/>
        <v>0</v>
      </c>
      <c r="DW365">
        <f t="shared" si="65"/>
        <v>0</v>
      </c>
    </row>
    <row r="366" spans="1:127" x14ac:dyDescent="0.25">
      <c r="A366">
        <v>20134030797</v>
      </c>
      <c r="B366">
        <v>11967</v>
      </c>
      <c r="C366" t="s">
        <v>127</v>
      </c>
      <c r="D366">
        <v>13.22</v>
      </c>
      <c r="E366">
        <v>20131024</v>
      </c>
      <c r="F366" t="s">
        <v>128</v>
      </c>
      <c r="G366" t="s">
        <v>749</v>
      </c>
      <c r="H366">
        <v>0</v>
      </c>
      <c r="I366" t="s">
        <v>67</v>
      </c>
      <c r="J366">
        <v>20</v>
      </c>
      <c r="K366" t="s">
        <v>68</v>
      </c>
      <c r="L366" t="s">
        <v>42</v>
      </c>
      <c r="M366" t="s">
        <v>11</v>
      </c>
      <c r="N366" t="s">
        <v>103</v>
      </c>
      <c r="O366" t="s">
        <v>121</v>
      </c>
      <c r="P366" t="s">
        <v>104</v>
      </c>
      <c r="Q366" t="s">
        <v>46</v>
      </c>
      <c r="R366" t="s">
        <v>47</v>
      </c>
      <c r="S366" t="s">
        <v>47</v>
      </c>
      <c r="T366" t="s">
        <v>1416</v>
      </c>
      <c r="U366" t="s">
        <v>110</v>
      </c>
      <c r="V366" t="s">
        <v>47</v>
      </c>
      <c r="W366" t="s">
        <v>47</v>
      </c>
      <c r="X366" t="s">
        <v>11</v>
      </c>
      <c r="Y366" t="s">
        <v>11</v>
      </c>
      <c r="Z366" t="s">
        <v>85</v>
      </c>
      <c r="AA366">
        <v>0</v>
      </c>
      <c r="AB366" t="s">
        <v>11</v>
      </c>
      <c r="AC366" t="s">
        <v>55</v>
      </c>
      <c r="AD366" t="s">
        <v>56</v>
      </c>
      <c r="AE366" t="s">
        <v>83</v>
      </c>
      <c r="AF366" t="s">
        <v>122</v>
      </c>
      <c r="AG366" t="s">
        <v>59</v>
      </c>
      <c r="AH366">
        <v>58</v>
      </c>
      <c r="AI366" t="s">
        <v>60</v>
      </c>
      <c r="AJ366" t="s">
        <v>47</v>
      </c>
      <c r="AK366" t="s">
        <v>47</v>
      </c>
      <c r="AL366" t="s">
        <v>54</v>
      </c>
      <c r="AM366" t="s">
        <v>11</v>
      </c>
      <c r="AN366" t="s">
        <v>61</v>
      </c>
      <c r="AO366" t="s">
        <v>62</v>
      </c>
      <c r="AP366" t="s">
        <v>1417</v>
      </c>
      <c r="AQ366" t="s">
        <v>63</v>
      </c>
      <c r="AR366">
        <v>1</v>
      </c>
      <c r="AS366">
        <v>0</v>
      </c>
      <c r="AT366">
        <v>0</v>
      </c>
      <c r="AU366">
        <v>0</v>
      </c>
      <c r="AV366" t="s">
        <v>11</v>
      </c>
      <c r="AW366">
        <v>12</v>
      </c>
      <c r="AX366" t="s">
        <v>64</v>
      </c>
      <c r="AY366">
        <v>1</v>
      </c>
      <c r="AZ366" t="s">
        <v>1</v>
      </c>
      <c r="BA366">
        <v>41.469420999999898</v>
      </c>
      <c r="BB366">
        <v>-81.746357000000003</v>
      </c>
      <c r="BC366">
        <v>2013</v>
      </c>
      <c r="BD366">
        <v>10</v>
      </c>
      <c r="BE366">
        <v>11979</v>
      </c>
      <c r="BF366">
        <v>1120</v>
      </c>
      <c r="BG366">
        <v>390351024022</v>
      </c>
      <c r="BH366">
        <v>1733</v>
      </c>
      <c r="BI366">
        <v>164272</v>
      </c>
      <c r="BJ366">
        <v>800</v>
      </c>
      <c r="BK366">
        <v>403</v>
      </c>
      <c r="BL366">
        <v>397</v>
      </c>
      <c r="BM366">
        <v>31.1999999999999</v>
      </c>
      <c r="BN366">
        <v>69</v>
      </c>
      <c r="BO366">
        <v>23</v>
      </c>
      <c r="BP366">
        <v>22</v>
      </c>
      <c r="BQ366">
        <v>23</v>
      </c>
      <c r="BR366">
        <v>55</v>
      </c>
      <c r="BS366">
        <v>13</v>
      </c>
      <c r="BT366">
        <v>0</v>
      </c>
      <c r="BU366">
        <v>32</v>
      </c>
      <c r="BV366">
        <v>139</v>
      </c>
      <c r="BW366">
        <v>60</v>
      </c>
      <c r="BX366">
        <v>11</v>
      </c>
      <c r="BY366">
        <v>67</v>
      </c>
      <c r="BZ366">
        <v>91</v>
      </c>
      <c r="CA366">
        <v>63</v>
      </c>
      <c r="CB366">
        <v>24</v>
      </c>
      <c r="CC366">
        <v>0</v>
      </c>
      <c r="CD366">
        <v>11</v>
      </c>
      <c r="CE366">
        <v>39</v>
      </c>
      <c r="CF366">
        <v>4</v>
      </c>
      <c r="CG366">
        <v>6</v>
      </c>
      <c r="CH366">
        <v>27</v>
      </c>
      <c r="CI366">
        <v>21</v>
      </c>
      <c r="CJ366">
        <v>0</v>
      </c>
      <c r="CK366">
        <v>137</v>
      </c>
      <c r="CL366">
        <v>97</v>
      </c>
      <c r="CM366">
        <v>303</v>
      </c>
      <c r="CN366">
        <v>367</v>
      </c>
      <c r="CO366">
        <v>0</v>
      </c>
      <c r="CP366">
        <v>42</v>
      </c>
      <c r="CQ366">
        <v>0</v>
      </c>
      <c r="CR366">
        <v>65</v>
      </c>
      <c r="CS366">
        <v>23</v>
      </c>
      <c r="CT366">
        <v>225</v>
      </c>
      <c r="CU366">
        <v>563</v>
      </c>
      <c r="CV366">
        <v>95</v>
      </c>
      <c r="CW366">
        <v>314</v>
      </c>
      <c r="CX366">
        <v>35</v>
      </c>
      <c r="CY366">
        <v>60</v>
      </c>
      <c r="CZ366">
        <v>40</v>
      </c>
      <c r="DA366">
        <v>11</v>
      </c>
      <c r="DB366">
        <v>8</v>
      </c>
      <c r="DC366">
        <v>0</v>
      </c>
      <c r="DD366">
        <v>0</v>
      </c>
      <c r="DE366">
        <v>0</v>
      </c>
      <c r="DF366">
        <v>32375</v>
      </c>
      <c r="DG366">
        <v>3.2</v>
      </c>
      <c r="DH366">
        <v>34</v>
      </c>
      <c r="DI366">
        <v>387</v>
      </c>
      <c r="DJ366">
        <v>250</v>
      </c>
      <c r="DK366">
        <v>137</v>
      </c>
      <c r="DL366">
        <v>79</v>
      </c>
      <c r="DM366">
        <f t="shared" si="55"/>
        <v>0</v>
      </c>
      <c r="DN366">
        <f t="shared" si="56"/>
        <v>0</v>
      </c>
      <c r="DO366">
        <f t="shared" si="57"/>
        <v>1</v>
      </c>
      <c r="DP366">
        <f t="shared" si="58"/>
        <v>0</v>
      </c>
      <c r="DQ366">
        <f t="shared" si="59"/>
        <v>0</v>
      </c>
      <c r="DR366">
        <f t="shared" si="60"/>
        <v>0</v>
      </c>
      <c r="DS366">
        <f t="shared" si="61"/>
        <v>0</v>
      </c>
      <c r="DT366">
        <f t="shared" si="62"/>
        <v>0</v>
      </c>
      <c r="DU366">
        <f t="shared" si="63"/>
        <v>0</v>
      </c>
      <c r="DV366">
        <f t="shared" si="64"/>
        <v>0</v>
      </c>
      <c r="DW366">
        <f t="shared" si="65"/>
        <v>0</v>
      </c>
    </row>
    <row r="367" spans="1:127" x14ac:dyDescent="0.25">
      <c r="A367">
        <v>20118113310</v>
      </c>
      <c r="B367">
        <v>8783</v>
      </c>
      <c r="C367" t="s">
        <v>107</v>
      </c>
      <c r="D367">
        <v>15.47</v>
      </c>
      <c r="E367">
        <v>20110729</v>
      </c>
      <c r="F367" t="s">
        <v>108</v>
      </c>
      <c r="G367" t="s">
        <v>177</v>
      </c>
      <c r="H367">
        <v>0</v>
      </c>
      <c r="I367" t="s">
        <v>125</v>
      </c>
      <c r="J367">
        <v>17</v>
      </c>
      <c r="K367" t="s">
        <v>41</v>
      </c>
      <c r="L367" t="s">
        <v>42</v>
      </c>
      <c r="M367" t="s">
        <v>11</v>
      </c>
      <c r="N367" t="s">
        <v>43</v>
      </c>
      <c r="O367" t="s">
        <v>71</v>
      </c>
      <c r="P367" t="s">
        <v>45</v>
      </c>
      <c r="Q367" t="s">
        <v>46</v>
      </c>
      <c r="R367" t="s">
        <v>95</v>
      </c>
      <c r="S367" t="s">
        <v>48</v>
      </c>
      <c r="T367" t="s">
        <v>1418</v>
      </c>
      <c r="U367" t="s">
        <v>129</v>
      </c>
      <c r="V367" t="s">
        <v>50</v>
      </c>
      <c r="W367" t="s">
        <v>51</v>
      </c>
      <c r="X367">
        <v>25</v>
      </c>
      <c r="Y367" t="s">
        <v>52</v>
      </c>
      <c r="Z367" t="s">
        <v>85</v>
      </c>
      <c r="AA367" t="s">
        <v>54</v>
      </c>
      <c r="AB367" t="s">
        <v>11</v>
      </c>
      <c r="AC367" t="s">
        <v>86</v>
      </c>
      <c r="AD367" t="s">
        <v>56</v>
      </c>
      <c r="AE367" t="s">
        <v>119</v>
      </c>
      <c r="AF367" t="s">
        <v>122</v>
      </c>
      <c r="AG367" t="s">
        <v>59</v>
      </c>
      <c r="AH367">
        <v>55</v>
      </c>
      <c r="AI367" t="s">
        <v>60</v>
      </c>
      <c r="AJ367" t="s">
        <v>77</v>
      </c>
      <c r="AK367" t="s">
        <v>76</v>
      </c>
      <c r="AL367" t="s">
        <v>54</v>
      </c>
      <c r="AM367" t="s">
        <v>11</v>
      </c>
      <c r="AN367" t="s">
        <v>61</v>
      </c>
      <c r="AO367" t="s">
        <v>62</v>
      </c>
      <c r="AP367" t="s">
        <v>1419</v>
      </c>
      <c r="AQ367" t="s">
        <v>63</v>
      </c>
      <c r="AR367">
        <v>0</v>
      </c>
      <c r="AS367">
        <v>0</v>
      </c>
      <c r="AT367">
        <v>1</v>
      </c>
      <c r="AU367">
        <v>0</v>
      </c>
      <c r="AV367" t="s">
        <v>11</v>
      </c>
      <c r="AW367">
        <v>12</v>
      </c>
      <c r="AX367" t="s">
        <v>64</v>
      </c>
      <c r="AY367">
        <v>1</v>
      </c>
      <c r="AZ367" t="s">
        <v>90</v>
      </c>
      <c r="BA367">
        <v>41.500070999999899</v>
      </c>
      <c r="BB367">
        <v>-81.692830000000001</v>
      </c>
      <c r="BC367">
        <v>2011</v>
      </c>
      <c r="BD367">
        <v>7</v>
      </c>
      <c r="BE367">
        <v>11993</v>
      </c>
      <c r="BF367">
        <v>162</v>
      </c>
      <c r="BG367">
        <v>390351077011</v>
      </c>
      <c r="BH367">
        <v>2142</v>
      </c>
      <c r="BI367">
        <v>1770609</v>
      </c>
      <c r="BJ367">
        <v>1377</v>
      </c>
      <c r="BK367">
        <v>688</v>
      </c>
      <c r="BL367">
        <v>689</v>
      </c>
      <c r="BM367">
        <v>31.1999999999999</v>
      </c>
      <c r="BN367">
        <v>19</v>
      </c>
      <c r="BO367">
        <v>0</v>
      </c>
      <c r="BP367">
        <v>0</v>
      </c>
      <c r="BQ367">
        <v>0</v>
      </c>
      <c r="BR367">
        <v>35</v>
      </c>
      <c r="BS367">
        <v>50</v>
      </c>
      <c r="BT367">
        <v>14</v>
      </c>
      <c r="BU367">
        <v>173</v>
      </c>
      <c r="BV367">
        <v>326</v>
      </c>
      <c r="BW367">
        <v>228</v>
      </c>
      <c r="BX367">
        <v>82</v>
      </c>
      <c r="BY367">
        <v>93</v>
      </c>
      <c r="BZ367">
        <v>60</v>
      </c>
      <c r="CA367">
        <v>93</v>
      </c>
      <c r="CB367">
        <v>168</v>
      </c>
      <c r="CC367">
        <v>7</v>
      </c>
      <c r="CD367">
        <v>19</v>
      </c>
      <c r="CE367">
        <v>10</v>
      </c>
      <c r="CF367">
        <v>0</v>
      </c>
      <c r="CG367">
        <v>0</v>
      </c>
      <c r="CH367">
        <v>0</v>
      </c>
      <c r="CI367">
        <v>0</v>
      </c>
      <c r="CJ367">
        <v>0</v>
      </c>
      <c r="CK367">
        <v>19</v>
      </c>
      <c r="CL367">
        <v>10</v>
      </c>
      <c r="CM367">
        <v>358</v>
      </c>
      <c r="CN367">
        <v>871</v>
      </c>
      <c r="CO367">
        <v>30</v>
      </c>
      <c r="CP367">
        <v>62</v>
      </c>
      <c r="CQ367">
        <v>0</v>
      </c>
      <c r="CR367">
        <v>19</v>
      </c>
      <c r="CS367">
        <v>37</v>
      </c>
      <c r="CT367">
        <v>22</v>
      </c>
      <c r="CU367">
        <v>1086</v>
      </c>
      <c r="CV367">
        <v>130</v>
      </c>
      <c r="CW367">
        <v>154</v>
      </c>
      <c r="CX367">
        <v>40</v>
      </c>
      <c r="CY367">
        <v>40</v>
      </c>
      <c r="CZ367">
        <v>101</v>
      </c>
      <c r="DA367">
        <v>0</v>
      </c>
      <c r="DB367">
        <v>310</v>
      </c>
      <c r="DC367">
        <v>152</v>
      </c>
      <c r="DD367">
        <v>140</v>
      </c>
      <c r="DE367">
        <v>19</v>
      </c>
      <c r="DF367">
        <v>36786</v>
      </c>
      <c r="DG367">
        <v>1.54</v>
      </c>
      <c r="DH367">
        <v>353</v>
      </c>
      <c r="DI367">
        <v>990</v>
      </c>
      <c r="DJ367">
        <v>896</v>
      </c>
      <c r="DK367">
        <v>94</v>
      </c>
      <c r="DL367">
        <v>55</v>
      </c>
      <c r="DM367">
        <f t="shared" si="55"/>
        <v>1</v>
      </c>
      <c r="DN367">
        <f t="shared" si="56"/>
        <v>0</v>
      </c>
      <c r="DO367">
        <f t="shared" si="57"/>
        <v>0</v>
      </c>
      <c r="DP367">
        <f t="shared" si="58"/>
        <v>0</v>
      </c>
      <c r="DQ367">
        <f t="shared" si="59"/>
        <v>0</v>
      </c>
      <c r="DR367">
        <f t="shared" si="60"/>
        <v>0</v>
      </c>
      <c r="DS367">
        <f t="shared" si="61"/>
        <v>0</v>
      </c>
      <c r="DT367">
        <f t="shared" si="62"/>
        <v>0</v>
      </c>
      <c r="DU367">
        <f t="shared" si="63"/>
        <v>0</v>
      </c>
      <c r="DV367">
        <f t="shared" si="64"/>
        <v>0</v>
      </c>
      <c r="DW367">
        <f t="shared" si="65"/>
        <v>0</v>
      </c>
    </row>
    <row r="368" spans="1:127" x14ac:dyDescent="0.25">
      <c r="A368">
        <v>20125007540</v>
      </c>
      <c r="B368">
        <v>7489</v>
      </c>
      <c r="C368" t="s">
        <v>219</v>
      </c>
      <c r="D368">
        <v>99.989999999999895</v>
      </c>
      <c r="E368">
        <v>20120205</v>
      </c>
      <c r="F368" t="s">
        <v>399</v>
      </c>
      <c r="G368">
        <v>2053</v>
      </c>
      <c r="H368">
        <v>0</v>
      </c>
      <c r="I368" t="s">
        <v>161</v>
      </c>
      <c r="J368">
        <v>22</v>
      </c>
      <c r="K368" t="s">
        <v>68</v>
      </c>
      <c r="L368" t="s">
        <v>42</v>
      </c>
      <c r="M368" t="s">
        <v>11</v>
      </c>
      <c r="N368" t="s">
        <v>103</v>
      </c>
      <c r="O368" t="s">
        <v>71</v>
      </c>
      <c r="P368" t="s">
        <v>45</v>
      </c>
      <c r="Q368" t="s">
        <v>72</v>
      </c>
      <c r="R368" t="s">
        <v>83</v>
      </c>
      <c r="S368" t="s">
        <v>208</v>
      </c>
      <c r="T368" t="s">
        <v>1420</v>
      </c>
      <c r="U368" t="s">
        <v>59</v>
      </c>
      <c r="V368" t="s">
        <v>51</v>
      </c>
      <c r="W368" t="s">
        <v>50</v>
      </c>
      <c r="X368">
        <v>16</v>
      </c>
      <c r="Y368" t="s">
        <v>52</v>
      </c>
      <c r="Z368" t="s">
        <v>74</v>
      </c>
      <c r="AA368" t="s">
        <v>54</v>
      </c>
      <c r="AB368" t="s">
        <v>11</v>
      </c>
      <c r="AC368" t="s">
        <v>75</v>
      </c>
      <c r="AD368" t="s">
        <v>56</v>
      </c>
      <c r="AE368" t="s">
        <v>179</v>
      </c>
      <c r="AF368" t="s">
        <v>48</v>
      </c>
      <c r="AG368" t="s">
        <v>49</v>
      </c>
      <c r="AH368">
        <v>16</v>
      </c>
      <c r="AI368" t="s">
        <v>60</v>
      </c>
      <c r="AJ368" t="s">
        <v>51</v>
      </c>
      <c r="AK368" t="s">
        <v>50</v>
      </c>
      <c r="AL368" t="s">
        <v>54</v>
      </c>
      <c r="AM368" t="s">
        <v>11</v>
      </c>
      <c r="AN368" t="s">
        <v>61</v>
      </c>
      <c r="AO368" t="s">
        <v>62</v>
      </c>
      <c r="AP368" t="s">
        <v>1421</v>
      </c>
      <c r="AQ368" t="s">
        <v>63</v>
      </c>
      <c r="AR368">
        <v>1</v>
      </c>
      <c r="AS368">
        <v>0</v>
      </c>
      <c r="AT368">
        <v>0</v>
      </c>
      <c r="AU368">
        <v>0</v>
      </c>
      <c r="AV368" t="s">
        <v>11</v>
      </c>
      <c r="AW368">
        <v>12</v>
      </c>
      <c r="AX368" t="s">
        <v>64</v>
      </c>
      <c r="AY368">
        <v>1</v>
      </c>
      <c r="AZ368" t="s">
        <v>90</v>
      </c>
      <c r="BA368">
        <v>41.475676</v>
      </c>
      <c r="BB368">
        <v>-81.740748999999894</v>
      </c>
      <c r="BC368">
        <v>2012</v>
      </c>
      <c r="BD368">
        <v>2</v>
      </c>
      <c r="BE368">
        <v>12089</v>
      </c>
      <c r="BF368">
        <v>72</v>
      </c>
      <c r="BG368">
        <v>390351018002</v>
      </c>
      <c r="BH368">
        <v>1127</v>
      </c>
      <c r="BI368">
        <v>231015</v>
      </c>
      <c r="BJ368">
        <v>709</v>
      </c>
      <c r="BK368">
        <v>371</v>
      </c>
      <c r="BL368">
        <v>338</v>
      </c>
      <c r="BM368">
        <v>30.5</v>
      </c>
      <c r="BN368">
        <v>36</v>
      </c>
      <c r="BO368">
        <v>23</v>
      </c>
      <c r="BP368">
        <v>107</v>
      </c>
      <c r="BQ368">
        <v>21</v>
      </c>
      <c r="BR368">
        <v>9</v>
      </c>
      <c r="BS368">
        <v>18</v>
      </c>
      <c r="BT368">
        <v>52</v>
      </c>
      <c r="BU368">
        <v>40</v>
      </c>
      <c r="BV368">
        <v>29</v>
      </c>
      <c r="BW368">
        <v>107</v>
      </c>
      <c r="BX368">
        <v>42</v>
      </c>
      <c r="BY368">
        <v>28</v>
      </c>
      <c r="BZ368">
        <v>76</v>
      </c>
      <c r="CA368">
        <v>44</v>
      </c>
      <c r="CB368">
        <v>7</v>
      </c>
      <c r="CC368">
        <v>10</v>
      </c>
      <c r="CD368">
        <v>24</v>
      </c>
      <c r="CE368">
        <v>0</v>
      </c>
      <c r="CF368">
        <v>28</v>
      </c>
      <c r="CG368">
        <v>8</v>
      </c>
      <c r="CH368">
        <v>0</v>
      </c>
      <c r="CI368">
        <v>0</v>
      </c>
      <c r="CJ368">
        <v>0</v>
      </c>
      <c r="CK368">
        <v>187</v>
      </c>
      <c r="CL368">
        <v>36</v>
      </c>
      <c r="CM368">
        <v>224</v>
      </c>
      <c r="CN368">
        <v>460</v>
      </c>
      <c r="CO368">
        <v>0</v>
      </c>
      <c r="CP368">
        <v>0</v>
      </c>
      <c r="CQ368">
        <v>0</v>
      </c>
      <c r="CR368">
        <v>17</v>
      </c>
      <c r="CS368">
        <v>8</v>
      </c>
      <c r="CT368">
        <v>136</v>
      </c>
      <c r="CU368">
        <v>403</v>
      </c>
      <c r="CV368">
        <v>116</v>
      </c>
      <c r="CW368">
        <v>139</v>
      </c>
      <c r="CX368">
        <v>48</v>
      </c>
      <c r="CY368">
        <v>30</v>
      </c>
      <c r="CZ368">
        <v>18</v>
      </c>
      <c r="DA368">
        <v>19</v>
      </c>
      <c r="DB368">
        <v>33</v>
      </c>
      <c r="DC368">
        <v>0</v>
      </c>
      <c r="DD368">
        <v>0</v>
      </c>
      <c r="DE368">
        <v>0</v>
      </c>
      <c r="DF368">
        <v>26125</v>
      </c>
      <c r="DG368">
        <v>2.37</v>
      </c>
      <c r="DH368">
        <v>98</v>
      </c>
      <c r="DI368">
        <v>387</v>
      </c>
      <c r="DJ368">
        <v>299</v>
      </c>
      <c r="DK368">
        <v>88</v>
      </c>
      <c r="DL368">
        <v>76</v>
      </c>
      <c r="DM368">
        <f t="shared" si="55"/>
        <v>0</v>
      </c>
      <c r="DN368">
        <f t="shared" si="56"/>
        <v>1</v>
      </c>
      <c r="DO368">
        <f t="shared" si="57"/>
        <v>0</v>
      </c>
      <c r="DP368">
        <f t="shared" si="58"/>
        <v>0</v>
      </c>
      <c r="DQ368">
        <f t="shared" si="59"/>
        <v>0</v>
      </c>
      <c r="DR368">
        <f t="shared" si="60"/>
        <v>0</v>
      </c>
      <c r="DS368">
        <f t="shared" si="61"/>
        <v>0</v>
      </c>
      <c r="DT368">
        <f t="shared" si="62"/>
        <v>0</v>
      </c>
      <c r="DU368">
        <f t="shared" si="63"/>
        <v>0</v>
      </c>
      <c r="DV368">
        <f t="shared" si="64"/>
        <v>0</v>
      </c>
      <c r="DW368">
        <f t="shared" si="65"/>
        <v>0</v>
      </c>
    </row>
    <row r="369" spans="1:127" x14ac:dyDescent="0.25">
      <c r="A369">
        <v>20144026289</v>
      </c>
      <c r="B369">
        <v>7485</v>
      </c>
      <c r="C369" t="s">
        <v>113</v>
      </c>
      <c r="D369">
        <v>0.14000000000000001</v>
      </c>
      <c r="E369">
        <v>20140620</v>
      </c>
      <c r="F369" t="s">
        <v>114</v>
      </c>
      <c r="G369" t="s">
        <v>109</v>
      </c>
      <c r="H369">
        <v>0</v>
      </c>
      <c r="I369" t="s">
        <v>125</v>
      </c>
      <c r="J369">
        <v>8</v>
      </c>
      <c r="K369" t="s">
        <v>41</v>
      </c>
      <c r="L369" t="s">
        <v>42</v>
      </c>
      <c r="M369" t="s">
        <v>11</v>
      </c>
      <c r="N369" t="s">
        <v>43</v>
      </c>
      <c r="O369" t="s">
        <v>71</v>
      </c>
      <c r="P369" t="s">
        <v>45</v>
      </c>
      <c r="Q369" t="s">
        <v>94</v>
      </c>
      <c r="R369" t="s">
        <v>106</v>
      </c>
      <c r="S369" t="s">
        <v>122</v>
      </c>
      <c r="T369" t="s">
        <v>1422</v>
      </c>
      <c r="U369" t="s">
        <v>59</v>
      </c>
      <c r="V369" t="s">
        <v>51</v>
      </c>
      <c r="W369" t="s">
        <v>50</v>
      </c>
      <c r="X369">
        <v>23</v>
      </c>
      <c r="Y369" t="s">
        <v>60</v>
      </c>
      <c r="Z369" t="s">
        <v>132</v>
      </c>
      <c r="AA369" t="s">
        <v>54</v>
      </c>
      <c r="AB369" t="s">
        <v>11</v>
      </c>
      <c r="AC369" t="s">
        <v>75</v>
      </c>
      <c r="AD369" t="s">
        <v>97</v>
      </c>
      <c r="AE369" t="s">
        <v>47</v>
      </c>
      <c r="AF369" t="s">
        <v>48</v>
      </c>
      <c r="AG369" t="s">
        <v>49</v>
      </c>
      <c r="AH369">
        <v>38</v>
      </c>
      <c r="AI369" t="s">
        <v>60</v>
      </c>
      <c r="AJ369" t="s">
        <v>76</v>
      </c>
      <c r="AK369" t="s">
        <v>77</v>
      </c>
      <c r="AL369" t="s">
        <v>54</v>
      </c>
      <c r="AM369" t="s">
        <v>11</v>
      </c>
      <c r="AN369" t="s">
        <v>61</v>
      </c>
      <c r="AO369" t="s">
        <v>62</v>
      </c>
      <c r="AP369" t="s">
        <v>1423</v>
      </c>
      <c r="AQ369" t="s">
        <v>63</v>
      </c>
      <c r="AR369">
        <v>0</v>
      </c>
      <c r="AS369">
        <v>0</v>
      </c>
      <c r="AT369">
        <v>0</v>
      </c>
      <c r="AU369">
        <v>1</v>
      </c>
      <c r="AV369" t="s">
        <v>11</v>
      </c>
      <c r="AW369">
        <v>12</v>
      </c>
      <c r="AX369" t="s">
        <v>64</v>
      </c>
      <c r="AY369">
        <v>1</v>
      </c>
      <c r="AZ369" t="s">
        <v>1</v>
      </c>
      <c r="BA369">
        <v>41.497914000000002</v>
      </c>
      <c r="BB369">
        <v>-81.692120000000003</v>
      </c>
      <c r="BC369">
        <v>2014</v>
      </c>
      <c r="BD369">
        <v>6</v>
      </c>
      <c r="BE369">
        <v>12214</v>
      </c>
      <c r="BF369">
        <v>162</v>
      </c>
      <c r="BG369">
        <v>390351077011</v>
      </c>
      <c r="BH369">
        <v>2142</v>
      </c>
      <c r="BI369">
        <v>1770609</v>
      </c>
      <c r="BJ369">
        <v>1377</v>
      </c>
      <c r="BK369">
        <v>688</v>
      </c>
      <c r="BL369">
        <v>689</v>
      </c>
      <c r="BM369">
        <v>31.1999999999999</v>
      </c>
      <c r="BN369">
        <v>19</v>
      </c>
      <c r="BO369">
        <v>0</v>
      </c>
      <c r="BP369">
        <v>0</v>
      </c>
      <c r="BQ369">
        <v>0</v>
      </c>
      <c r="BR369">
        <v>35</v>
      </c>
      <c r="BS369">
        <v>50</v>
      </c>
      <c r="BT369">
        <v>14</v>
      </c>
      <c r="BU369">
        <v>173</v>
      </c>
      <c r="BV369">
        <v>326</v>
      </c>
      <c r="BW369">
        <v>228</v>
      </c>
      <c r="BX369">
        <v>82</v>
      </c>
      <c r="BY369">
        <v>93</v>
      </c>
      <c r="BZ369">
        <v>60</v>
      </c>
      <c r="CA369">
        <v>93</v>
      </c>
      <c r="CB369">
        <v>168</v>
      </c>
      <c r="CC369">
        <v>7</v>
      </c>
      <c r="CD369">
        <v>19</v>
      </c>
      <c r="CE369">
        <v>10</v>
      </c>
      <c r="CF369">
        <v>0</v>
      </c>
      <c r="CG369">
        <v>0</v>
      </c>
      <c r="CH369">
        <v>0</v>
      </c>
      <c r="CI369">
        <v>0</v>
      </c>
      <c r="CJ369">
        <v>0</v>
      </c>
      <c r="CK369">
        <v>19</v>
      </c>
      <c r="CL369">
        <v>10</v>
      </c>
      <c r="CM369">
        <v>358</v>
      </c>
      <c r="CN369">
        <v>871</v>
      </c>
      <c r="CO369">
        <v>30</v>
      </c>
      <c r="CP369">
        <v>62</v>
      </c>
      <c r="CQ369">
        <v>0</v>
      </c>
      <c r="CR369">
        <v>19</v>
      </c>
      <c r="CS369">
        <v>37</v>
      </c>
      <c r="CT369">
        <v>22</v>
      </c>
      <c r="CU369">
        <v>1086</v>
      </c>
      <c r="CV369">
        <v>130</v>
      </c>
      <c r="CW369">
        <v>154</v>
      </c>
      <c r="CX369">
        <v>40</v>
      </c>
      <c r="CY369">
        <v>40</v>
      </c>
      <c r="CZ369">
        <v>101</v>
      </c>
      <c r="DA369">
        <v>0</v>
      </c>
      <c r="DB369">
        <v>310</v>
      </c>
      <c r="DC369">
        <v>152</v>
      </c>
      <c r="DD369">
        <v>140</v>
      </c>
      <c r="DE369">
        <v>19</v>
      </c>
      <c r="DF369">
        <v>36786</v>
      </c>
      <c r="DG369">
        <v>1.54</v>
      </c>
      <c r="DH369">
        <v>353</v>
      </c>
      <c r="DI369">
        <v>990</v>
      </c>
      <c r="DJ369">
        <v>896</v>
      </c>
      <c r="DK369">
        <v>94</v>
      </c>
      <c r="DL369">
        <v>55</v>
      </c>
      <c r="DM369">
        <f t="shared" si="55"/>
        <v>0</v>
      </c>
      <c r="DN369">
        <f t="shared" si="56"/>
        <v>0</v>
      </c>
      <c r="DO369">
        <f t="shared" si="57"/>
        <v>0</v>
      </c>
      <c r="DP369">
        <f t="shared" si="58"/>
        <v>1</v>
      </c>
      <c r="DQ369">
        <f t="shared" si="59"/>
        <v>0</v>
      </c>
      <c r="DR369">
        <f t="shared" si="60"/>
        <v>0</v>
      </c>
      <c r="DS369">
        <f t="shared" si="61"/>
        <v>0</v>
      </c>
      <c r="DT369">
        <f t="shared" si="62"/>
        <v>0</v>
      </c>
      <c r="DU369">
        <f t="shared" si="63"/>
        <v>0</v>
      </c>
      <c r="DV369">
        <f t="shared" si="64"/>
        <v>0</v>
      </c>
      <c r="DW369">
        <f t="shared" si="65"/>
        <v>0</v>
      </c>
    </row>
    <row r="370" spans="1:127" x14ac:dyDescent="0.25">
      <c r="A370">
        <v>20144026321</v>
      </c>
      <c r="B370">
        <v>7570</v>
      </c>
      <c r="C370" t="s">
        <v>438</v>
      </c>
      <c r="D370">
        <v>0.98</v>
      </c>
      <c r="E370">
        <v>20140622</v>
      </c>
      <c r="F370" t="s">
        <v>439</v>
      </c>
      <c r="G370" t="s">
        <v>1424</v>
      </c>
      <c r="H370">
        <v>0.01</v>
      </c>
      <c r="I370" t="s">
        <v>161</v>
      </c>
      <c r="J370">
        <v>2</v>
      </c>
      <c r="K370" t="s">
        <v>68</v>
      </c>
      <c r="L370" t="s">
        <v>42</v>
      </c>
      <c r="M370" t="s">
        <v>11</v>
      </c>
      <c r="N370" t="s">
        <v>43</v>
      </c>
      <c r="O370" t="s">
        <v>71</v>
      </c>
      <c r="P370" t="s">
        <v>157</v>
      </c>
      <c r="Q370" t="s">
        <v>72</v>
      </c>
      <c r="R370" t="s">
        <v>47</v>
      </c>
      <c r="S370" t="s">
        <v>47</v>
      </c>
      <c r="T370" t="s">
        <v>1425</v>
      </c>
      <c r="U370" t="s">
        <v>110</v>
      </c>
      <c r="V370" t="s">
        <v>47</v>
      </c>
      <c r="W370" t="s">
        <v>47</v>
      </c>
      <c r="X370" t="s">
        <v>11</v>
      </c>
      <c r="Y370" t="s">
        <v>11</v>
      </c>
      <c r="Z370" t="s">
        <v>74</v>
      </c>
      <c r="AA370">
        <v>0</v>
      </c>
      <c r="AB370" t="s">
        <v>11</v>
      </c>
      <c r="AC370" t="s">
        <v>75</v>
      </c>
      <c r="AD370" t="s">
        <v>1426</v>
      </c>
      <c r="AE370" t="s">
        <v>57</v>
      </c>
      <c r="AF370" t="s">
        <v>185</v>
      </c>
      <c r="AG370" t="s">
        <v>59</v>
      </c>
      <c r="AH370">
        <v>37</v>
      </c>
      <c r="AI370" t="s">
        <v>52</v>
      </c>
      <c r="AJ370" t="s">
        <v>76</v>
      </c>
      <c r="AK370" t="s">
        <v>77</v>
      </c>
      <c r="AL370" t="s">
        <v>54</v>
      </c>
      <c r="AM370" t="s">
        <v>11</v>
      </c>
      <c r="AN370" t="s">
        <v>61</v>
      </c>
      <c r="AO370" t="s">
        <v>62</v>
      </c>
      <c r="AP370" t="s">
        <v>1427</v>
      </c>
      <c r="AQ370" t="s">
        <v>63</v>
      </c>
      <c r="AR370">
        <v>0</v>
      </c>
      <c r="AS370">
        <v>0</v>
      </c>
      <c r="AT370">
        <v>1</v>
      </c>
      <c r="AU370">
        <v>0</v>
      </c>
      <c r="AV370" t="s">
        <v>126</v>
      </c>
      <c r="AW370">
        <v>12</v>
      </c>
      <c r="AX370" t="s">
        <v>64</v>
      </c>
      <c r="AY370">
        <v>1</v>
      </c>
      <c r="AZ370" t="s">
        <v>1</v>
      </c>
      <c r="BA370">
        <v>41.476739000000002</v>
      </c>
      <c r="BB370">
        <v>-81.678690000000003</v>
      </c>
      <c r="BC370">
        <v>2014</v>
      </c>
      <c r="BD370">
        <v>6</v>
      </c>
      <c r="BE370">
        <v>12221</v>
      </c>
      <c r="BF370">
        <v>116</v>
      </c>
      <c r="BG370">
        <v>390351042001</v>
      </c>
      <c r="BH370">
        <v>994</v>
      </c>
      <c r="BI370">
        <v>1188712</v>
      </c>
      <c r="BJ370">
        <v>493</v>
      </c>
      <c r="BK370">
        <v>230</v>
      </c>
      <c r="BL370">
        <v>263</v>
      </c>
      <c r="BM370">
        <v>34.299999999999898</v>
      </c>
      <c r="BN370">
        <v>53</v>
      </c>
      <c r="BO370">
        <v>9</v>
      </c>
      <c r="BP370">
        <v>54</v>
      </c>
      <c r="BQ370">
        <v>6</v>
      </c>
      <c r="BR370">
        <v>0</v>
      </c>
      <c r="BS370">
        <v>0</v>
      </c>
      <c r="BT370">
        <v>19</v>
      </c>
      <c r="BU370">
        <v>37</v>
      </c>
      <c r="BV370">
        <v>48</v>
      </c>
      <c r="BW370">
        <v>49</v>
      </c>
      <c r="BX370">
        <v>61</v>
      </c>
      <c r="BY370">
        <v>22</v>
      </c>
      <c r="BZ370">
        <v>55</v>
      </c>
      <c r="CA370">
        <v>32</v>
      </c>
      <c r="CB370">
        <v>14</v>
      </c>
      <c r="CC370">
        <v>0</v>
      </c>
      <c r="CD370">
        <v>0</v>
      </c>
      <c r="CE370">
        <v>0</v>
      </c>
      <c r="CF370">
        <v>21</v>
      </c>
      <c r="CG370">
        <v>13</v>
      </c>
      <c r="CH370">
        <v>0</v>
      </c>
      <c r="CI370">
        <v>0</v>
      </c>
      <c r="CJ370">
        <v>0</v>
      </c>
      <c r="CK370">
        <v>122</v>
      </c>
      <c r="CL370">
        <v>34</v>
      </c>
      <c r="CM370">
        <v>241</v>
      </c>
      <c r="CN370">
        <v>230</v>
      </c>
      <c r="CO370">
        <v>6</v>
      </c>
      <c r="CP370">
        <v>0</v>
      </c>
      <c r="CQ370">
        <v>0</v>
      </c>
      <c r="CR370">
        <v>0</v>
      </c>
      <c r="CS370">
        <v>16</v>
      </c>
      <c r="CT370">
        <v>69</v>
      </c>
      <c r="CU370">
        <v>315</v>
      </c>
      <c r="CV370">
        <v>41</v>
      </c>
      <c r="CW370">
        <v>110</v>
      </c>
      <c r="CX370">
        <v>3</v>
      </c>
      <c r="CY370">
        <v>26</v>
      </c>
      <c r="CZ370">
        <v>62</v>
      </c>
      <c r="DA370">
        <v>17</v>
      </c>
      <c r="DB370">
        <v>25</v>
      </c>
      <c r="DC370">
        <v>13</v>
      </c>
      <c r="DD370">
        <v>7</v>
      </c>
      <c r="DE370">
        <v>11</v>
      </c>
      <c r="DF370">
        <v>19531</v>
      </c>
      <c r="DG370">
        <v>2.34</v>
      </c>
      <c r="DH370">
        <v>28</v>
      </c>
      <c r="DI370">
        <v>233</v>
      </c>
      <c r="DJ370">
        <v>211</v>
      </c>
      <c r="DK370">
        <v>22</v>
      </c>
      <c r="DL370">
        <v>47</v>
      </c>
      <c r="DM370">
        <f t="shared" si="55"/>
        <v>0</v>
      </c>
      <c r="DN370">
        <f t="shared" si="56"/>
        <v>0</v>
      </c>
      <c r="DO370">
        <f t="shared" si="57"/>
        <v>0</v>
      </c>
      <c r="DP370">
        <f t="shared" si="58"/>
        <v>1</v>
      </c>
      <c r="DQ370">
        <f t="shared" si="59"/>
        <v>0</v>
      </c>
      <c r="DR370">
        <f t="shared" si="60"/>
        <v>0</v>
      </c>
      <c r="DS370">
        <f t="shared" si="61"/>
        <v>0</v>
      </c>
      <c r="DT370">
        <f t="shared" si="62"/>
        <v>0</v>
      </c>
      <c r="DU370">
        <f t="shared" si="63"/>
        <v>0</v>
      </c>
      <c r="DV370">
        <f t="shared" si="64"/>
        <v>0</v>
      </c>
      <c r="DW370">
        <f t="shared" si="65"/>
        <v>0</v>
      </c>
    </row>
    <row r="371" spans="1:127" x14ac:dyDescent="0.25">
      <c r="A371">
        <v>20144029764</v>
      </c>
      <c r="B371">
        <v>4298</v>
      </c>
      <c r="C371" t="s">
        <v>438</v>
      </c>
      <c r="D371">
        <v>0.25</v>
      </c>
      <c r="E371">
        <v>20140312</v>
      </c>
      <c r="F371" t="s">
        <v>439</v>
      </c>
      <c r="G371" t="s">
        <v>160</v>
      </c>
      <c r="H371">
        <v>0.25</v>
      </c>
      <c r="I371" t="s">
        <v>82</v>
      </c>
      <c r="J371">
        <v>10</v>
      </c>
      <c r="K371" t="s">
        <v>41</v>
      </c>
      <c r="L371" t="s">
        <v>42</v>
      </c>
      <c r="M371" t="s">
        <v>11</v>
      </c>
      <c r="N371" t="s">
        <v>43</v>
      </c>
      <c r="O371" t="s">
        <v>71</v>
      </c>
      <c r="P371" t="s">
        <v>137</v>
      </c>
      <c r="Q371" t="s">
        <v>47</v>
      </c>
      <c r="R371" t="s">
        <v>782</v>
      </c>
      <c r="S371" t="s">
        <v>222</v>
      </c>
      <c r="T371" t="s">
        <v>1428</v>
      </c>
      <c r="U371" t="s">
        <v>136</v>
      </c>
      <c r="V371" t="s">
        <v>77</v>
      </c>
      <c r="W371" t="s">
        <v>76</v>
      </c>
      <c r="X371">
        <v>33</v>
      </c>
      <c r="Y371" t="s">
        <v>52</v>
      </c>
      <c r="Z371" t="s">
        <v>74</v>
      </c>
      <c r="AA371" t="s">
        <v>54</v>
      </c>
      <c r="AB371" t="s">
        <v>11</v>
      </c>
      <c r="AC371" t="s">
        <v>75</v>
      </c>
      <c r="AD371" t="s">
        <v>455</v>
      </c>
      <c r="AE371" t="s">
        <v>163</v>
      </c>
      <c r="AF371" t="s">
        <v>48</v>
      </c>
      <c r="AG371" t="s">
        <v>456</v>
      </c>
      <c r="AH371">
        <v>38</v>
      </c>
      <c r="AI371" t="s">
        <v>60</v>
      </c>
      <c r="AJ371" t="s">
        <v>77</v>
      </c>
      <c r="AK371" t="s">
        <v>76</v>
      </c>
      <c r="AL371" t="s">
        <v>54</v>
      </c>
      <c r="AM371" t="s">
        <v>11</v>
      </c>
      <c r="AN371" t="s">
        <v>61</v>
      </c>
      <c r="AO371" t="s">
        <v>62</v>
      </c>
      <c r="AP371" t="s">
        <v>1429</v>
      </c>
      <c r="AQ371" t="s">
        <v>63</v>
      </c>
      <c r="AR371">
        <v>0</v>
      </c>
      <c r="AS371">
        <v>0</v>
      </c>
      <c r="AT371">
        <v>0</v>
      </c>
      <c r="AU371">
        <v>1</v>
      </c>
      <c r="AV371" t="s">
        <v>126</v>
      </c>
      <c r="AW371">
        <v>12</v>
      </c>
      <c r="AX371" t="s">
        <v>64</v>
      </c>
      <c r="AY371">
        <v>1</v>
      </c>
      <c r="AZ371" t="s">
        <v>1</v>
      </c>
      <c r="BA371">
        <v>41.474182999999897</v>
      </c>
      <c r="BB371">
        <v>-81.692322000000004</v>
      </c>
      <c r="BC371">
        <v>2014</v>
      </c>
      <c r="BD371">
        <v>3</v>
      </c>
      <c r="BE371">
        <v>12292</v>
      </c>
      <c r="BF371">
        <v>113</v>
      </c>
      <c r="BG371">
        <v>390351044002</v>
      </c>
      <c r="BH371">
        <v>1790</v>
      </c>
      <c r="BI371">
        <v>390484</v>
      </c>
      <c r="BJ371">
        <v>520</v>
      </c>
      <c r="BK371">
        <v>249</v>
      </c>
      <c r="BL371">
        <v>271</v>
      </c>
      <c r="BM371">
        <v>40.6</v>
      </c>
      <c r="BN371">
        <v>5</v>
      </c>
      <c r="BO371">
        <v>37</v>
      </c>
      <c r="BP371">
        <v>42</v>
      </c>
      <c r="BQ371">
        <v>51</v>
      </c>
      <c r="BR371">
        <v>0</v>
      </c>
      <c r="BS371">
        <v>0</v>
      </c>
      <c r="BT371">
        <v>15</v>
      </c>
      <c r="BU371">
        <v>0</v>
      </c>
      <c r="BV371">
        <v>15</v>
      </c>
      <c r="BW371">
        <v>37</v>
      </c>
      <c r="BX371">
        <v>47</v>
      </c>
      <c r="BY371">
        <v>76</v>
      </c>
      <c r="BZ371">
        <v>16</v>
      </c>
      <c r="CA371">
        <v>58</v>
      </c>
      <c r="CB371">
        <v>62</v>
      </c>
      <c r="CC371">
        <v>4</v>
      </c>
      <c r="CD371">
        <v>25</v>
      </c>
      <c r="CE371">
        <v>0</v>
      </c>
      <c r="CF371">
        <v>0</v>
      </c>
      <c r="CG371">
        <v>0</v>
      </c>
      <c r="CH371">
        <v>13</v>
      </c>
      <c r="CI371">
        <v>17</v>
      </c>
      <c r="CJ371">
        <v>0</v>
      </c>
      <c r="CK371">
        <v>135</v>
      </c>
      <c r="CL371">
        <v>30</v>
      </c>
      <c r="CM371">
        <v>78</v>
      </c>
      <c r="CN371">
        <v>442</v>
      </c>
      <c r="CO371">
        <v>0</v>
      </c>
      <c r="CP371">
        <v>0</v>
      </c>
      <c r="CQ371">
        <v>0</v>
      </c>
      <c r="CR371">
        <v>0</v>
      </c>
      <c r="CS371">
        <v>0</v>
      </c>
      <c r="CT371">
        <v>91</v>
      </c>
      <c r="CU371">
        <v>370</v>
      </c>
      <c r="CV371">
        <v>152</v>
      </c>
      <c r="CW371">
        <v>85</v>
      </c>
      <c r="CX371">
        <v>5</v>
      </c>
      <c r="CY371">
        <v>19</v>
      </c>
      <c r="CZ371">
        <v>64</v>
      </c>
      <c r="DA371">
        <v>12</v>
      </c>
      <c r="DB371">
        <v>28</v>
      </c>
      <c r="DC371">
        <v>3</v>
      </c>
      <c r="DD371">
        <v>0</v>
      </c>
      <c r="DE371">
        <v>2</v>
      </c>
      <c r="DF371">
        <v>23616</v>
      </c>
      <c r="DG371">
        <v>2.2000000000000002</v>
      </c>
      <c r="DH371">
        <v>35</v>
      </c>
      <c r="DI371">
        <v>252</v>
      </c>
      <c r="DJ371">
        <v>236</v>
      </c>
      <c r="DK371">
        <v>16</v>
      </c>
      <c r="DL371">
        <v>116</v>
      </c>
      <c r="DM371">
        <f t="shared" si="55"/>
        <v>0</v>
      </c>
      <c r="DN371">
        <f t="shared" si="56"/>
        <v>0</v>
      </c>
      <c r="DO371">
        <f t="shared" si="57"/>
        <v>0</v>
      </c>
      <c r="DP371">
        <f t="shared" si="58"/>
        <v>1</v>
      </c>
      <c r="DQ371">
        <f t="shared" si="59"/>
        <v>0</v>
      </c>
      <c r="DR371">
        <f t="shared" si="60"/>
        <v>0</v>
      </c>
      <c r="DS371">
        <f t="shared" si="61"/>
        <v>0</v>
      </c>
      <c r="DT371">
        <f t="shared" si="62"/>
        <v>0</v>
      </c>
      <c r="DU371">
        <f t="shared" si="63"/>
        <v>0</v>
      </c>
      <c r="DV371">
        <f t="shared" si="64"/>
        <v>0</v>
      </c>
      <c r="DW371">
        <f t="shared" si="65"/>
        <v>0</v>
      </c>
    </row>
    <row r="372" spans="1:127" x14ac:dyDescent="0.25">
      <c r="A372">
        <v>20144032692</v>
      </c>
      <c r="B372">
        <v>10216</v>
      </c>
      <c r="C372" t="s">
        <v>307</v>
      </c>
      <c r="D372">
        <v>0.22</v>
      </c>
      <c r="E372">
        <v>20140830</v>
      </c>
      <c r="F372" t="s">
        <v>308</v>
      </c>
      <c r="G372">
        <v>19</v>
      </c>
      <c r="H372">
        <v>0</v>
      </c>
      <c r="I372" t="s">
        <v>102</v>
      </c>
      <c r="J372">
        <v>15</v>
      </c>
      <c r="K372" t="s">
        <v>41</v>
      </c>
      <c r="L372" t="s">
        <v>42</v>
      </c>
      <c r="M372" t="s">
        <v>11</v>
      </c>
      <c r="N372" t="s">
        <v>43</v>
      </c>
      <c r="O372" t="s">
        <v>71</v>
      </c>
      <c r="P372" t="s">
        <v>45</v>
      </c>
      <c r="Q372" t="s">
        <v>46</v>
      </c>
      <c r="R372" t="s">
        <v>47</v>
      </c>
      <c r="S372" t="s">
        <v>47</v>
      </c>
      <c r="T372" t="s">
        <v>1430</v>
      </c>
      <c r="U372" t="s">
        <v>110</v>
      </c>
      <c r="V372" t="s">
        <v>47</v>
      </c>
      <c r="W372" t="s">
        <v>47</v>
      </c>
      <c r="X372" t="s">
        <v>11</v>
      </c>
      <c r="Y372" t="s">
        <v>11</v>
      </c>
      <c r="Z372" t="s">
        <v>120</v>
      </c>
      <c r="AA372">
        <v>0</v>
      </c>
      <c r="AB372" t="s">
        <v>11</v>
      </c>
      <c r="AC372" t="s">
        <v>75</v>
      </c>
      <c r="AD372" t="s">
        <v>56</v>
      </c>
      <c r="AE372" t="s">
        <v>54</v>
      </c>
      <c r="AF372" t="s">
        <v>222</v>
      </c>
      <c r="AG372" t="s">
        <v>150</v>
      </c>
      <c r="AH372">
        <v>51</v>
      </c>
      <c r="AI372" t="s">
        <v>60</v>
      </c>
      <c r="AJ372" t="s">
        <v>77</v>
      </c>
      <c r="AK372" t="s">
        <v>76</v>
      </c>
      <c r="AL372" t="s">
        <v>54</v>
      </c>
      <c r="AM372" t="s">
        <v>11</v>
      </c>
      <c r="AN372" t="s">
        <v>61</v>
      </c>
      <c r="AO372" t="s">
        <v>62</v>
      </c>
      <c r="AP372" t="s">
        <v>1431</v>
      </c>
      <c r="AQ372" t="s">
        <v>63</v>
      </c>
      <c r="AR372">
        <v>0</v>
      </c>
      <c r="AS372">
        <v>0</v>
      </c>
      <c r="AT372">
        <v>0</v>
      </c>
      <c r="AU372">
        <v>2</v>
      </c>
      <c r="AV372" t="s">
        <v>11</v>
      </c>
      <c r="AW372">
        <v>12</v>
      </c>
      <c r="AX372" t="s">
        <v>64</v>
      </c>
      <c r="AY372">
        <v>1</v>
      </c>
      <c r="AZ372" t="s">
        <v>1</v>
      </c>
      <c r="BA372">
        <v>41.484378999999898</v>
      </c>
      <c r="BB372">
        <v>-81.697750999999897</v>
      </c>
      <c r="BC372">
        <v>2014</v>
      </c>
      <c r="BD372">
        <v>8</v>
      </c>
      <c r="BE372">
        <v>12351</v>
      </c>
      <c r="BF372">
        <v>114</v>
      </c>
      <c r="BG372">
        <v>390351041001</v>
      </c>
      <c r="BH372">
        <v>1787</v>
      </c>
      <c r="BI372">
        <v>563240</v>
      </c>
      <c r="BJ372">
        <v>727</v>
      </c>
      <c r="BK372">
        <v>365</v>
      </c>
      <c r="BL372">
        <v>362</v>
      </c>
      <c r="BM372">
        <v>34</v>
      </c>
      <c r="BN372">
        <v>38</v>
      </c>
      <c r="BO372">
        <v>38</v>
      </c>
      <c r="BP372">
        <v>46</v>
      </c>
      <c r="BQ372">
        <v>29</v>
      </c>
      <c r="BR372">
        <v>9</v>
      </c>
      <c r="BS372">
        <v>9</v>
      </c>
      <c r="BT372">
        <v>21</v>
      </c>
      <c r="BU372">
        <v>27</v>
      </c>
      <c r="BV372">
        <v>78</v>
      </c>
      <c r="BW372">
        <v>117</v>
      </c>
      <c r="BX372">
        <v>49</v>
      </c>
      <c r="BY372">
        <v>15</v>
      </c>
      <c r="BZ372">
        <v>32</v>
      </c>
      <c r="CA372">
        <v>70</v>
      </c>
      <c r="CB372">
        <v>69</v>
      </c>
      <c r="CC372">
        <v>6</v>
      </c>
      <c r="CD372">
        <v>12</v>
      </c>
      <c r="CE372">
        <v>0</v>
      </c>
      <c r="CF372">
        <v>16</v>
      </c>
      <c r="CG372">
        <v>6</v>
      </c>
      <c r="CH372">
        <v>18</v>
      </c>
      <c r="CI372">
        <v>22</v>
      </c>
      <c r="CJ372">
        <v>0</v>
      </c>
      <c r="CK372">
        <v>151</v>
      </c>
      <c r="CL372">
        <v>62</v>
      </c>
      <c r="CM372">
        <v>56</v>
      </c>
      <c r="CN372">
        <v>568</v>
      </c>
      <c r="CO372">
        <v>11</v>
      </c>
      <c r="CP372">
        <v>0</v>
      </c>
      <c r="CQ372">
        <v>0</v>
      </c>
      <c r="CR372">
        <v>39</v>
      </c>
      <c r="CS372">
        <v>53</v>
      </c>
      <c r="CT372">
        <v>335</v>
      </c>
      <c r="CU372">
        <v>510</v>
      </c>
      <c r="CV372">
        <v>186</v>
      </c>
      <c r="CW372">
        <v>129</v>
      </c>
      <c r="CX372">
        <v>12</v>
      </c>
      <c r="CY372">
        <v>0</v>
      </c>
      <c r="CZ372">
        <v>58</v>
      </c>
      <c r="DA372">
        <v>35</v>
      </c>
      <c r="DB372">
        <v>55</v>
      </c>
      <c r="DC372">
        <v>28</v>
      </c>
      <c r="DD372">
        <v>0</v>
      </c>
      <c r="DE372">
        <v>7</v>
      </c>
      <c r="DF372">
        <v>22109</v>
      </c>
      <c r="DG372">
        <v>2.2200000000000002</v>
      </c>
      <c r="DH372">
        <v>95</v>
      </c>
      <c r="DI372">
        <v>366</v>
      </c>
      <c r="DJ372">
        <v>327</v>
      </c>
      <c r="DK372">
        <v>39</v>
      </c>
      <c r="DL372">
        <v>136</v>
      </c>
      <c r="DM372">
        <f t="shared" si="55"/>
        <v>0</v>
      </c>
      <c r="DN372">
        <f t="shared" si="56"/>
        <v>0</v>
      </c>
      <c r="DO372">
        <f t="shared" si="57"/>
        <v>0</v>
      </c>
      <c r="DP372">
        <f t="shared" si="58"/>
        <v>1</v>
      </c>
      <c r="DQ372">
        <f t="shared" si="59"/>
        <v>0</v>
      </c>
      <c r="DR372">
        <f t="shared" si="60"/>
        <v>0</v>
      </c>
      <c r="DS372">
        <f t="shared" si="61"/>
        <v>0</v>
      </c>
      <c r="DT372">
        <f t="shared" si="62"/>
        <v>0</v>
      </c>
      <c r="DU372">
        <f t="shared" si="63"/>
        <v>0</v>
      </c>
      <c r="DV372">
        <f t="shared" si="64"/>
        <v>0</v>
      </c>
      <c r="DW372">
        <f t="shared" si="65"/>
        <v>0</v>
      </c>
    </row>
    <row r="373" spans="1:127" x14ac:dyDescent="0.25">
      <c r="A373">
        <v>20144033697</v>
      </c>
      <c r="B373">
        <v>10838</v>
      </c>
      <c r="C373" t="s">
        <v>37</v>
      </c>
      <c r="D373">
        <v>1.08</v>
      </c>
      <c r="E373">
        <v>20140913</v>
      </c>
      <c r="F373" t="s">
        <v>38</v>
      </c>
      <c r="G373" t="s">
        <v>1024</v>
      </c>
      <c r="H373">
        <v>0</v>
      </c>
      <c r="I373" t="s">
        <v>102</v>
      </c>
      <c r="J373">
        <v>18</v>
      </c>
      <c r="K373" t="s">
        <v>41</v>
      </c>
      <c r="L373" t="s">
        <v>42</v>
      </c>
      <c r="M373" t="s">
        <v>11</v>
      </c>
      <c r="N373" t="s">
        <v>43</v>
      </c>
      <c r="O373" t="s">
        <v>44</v>
      </c>
      <c r="P373" t="s">
        <v>45</v>
      </c>
      <c r="Q373" t="s">
        <v>46</v>
      </c>
      <c r="R373" t="s">
        <v>209</v>
      </c>
      <c r="S373" t="s">
        <v>98</v>
      </c>
      <c r="T373" t="s">
        <v>1432</v>
      </c>
      <c r="U373" t="s">
        <v>59</v>
      </c>
      <c r="V373" t="s">
        <v>76</v>
      </c>
      <c r="W373" t="s">
        <v>77</v>
      </c>
      <c r="X373">
        <v>19</v>
      </c>
      <c r="Y373" t="s">
        <v>60</v>
      </c>
      <c r="Z373" t="s">
        <v>203</v>
      </c>
      <c r="AA373" t="s">
        <v>54</v>
      </c>
      <c r="AB373" t="s">
        <v>11</v>
      </c>
      <c r="AC373" t="s">
        <v>75</v>
      </c>
      <c r="AD373" t="s">
        <v>56</v>
      </c>
      <c r="AE373" t="s">
        <v>54</v>
      </c>
      <c r="AF373" t="s">
        <v>48</v>
      </c>
      <c r="AG373" t="s">
        <v>49</v>
      </c>
      <c r="AH373">
        <v>35</v>
      </c>
      <c r="AI373" t="s">
        <v>52</v>
      </c>
      <c r="AJ373" t="s">
        <v>51</v>
      </c>
      <c r="AK373" t="s">
        <v>50</v>
      </c>
      <c r="AL373" t="s">
        <v>54</v>
      </c>
      <c r="AM373" t="s">
        <v>11</v>
      </c>
      <c r="AN373" t="s">
        <v>61</v>
      </c>
      <c r="AO373" t="s">
        <v>62</v>
      </c>
      <c r="AP373" t="s">
        <v>1433</v>
      </c>
      <c r="AQ373" t="s">
        <v>63</v>
      </c>
      <c r="AR373">
        <v>0</v>
      </c>
      <c r="AS373">
        <v>0</v>
      </c>
      <c r="AT373">
        <v>1</v>
      </c>
      <c r="AU373">
        <v>0</v>
      </c>
      <c r="AV373" t="s">
        <v>11</v>
      </c>
      <c r="AW373">
        <v>12</v>
      </c>
      <c r="AX373" t="s">
        <v>64</v>
      </c>
      <c r="AY373">
        <v>1</v>
      </c>
      <c r="AZ373" t="s">
        <v>1</v>
      </c>
      <c r="BA373">
        <v>41.500281000000001</v>
      </c>
      <c r="BB373">
        <v>-81.686777000000006</v>
      </c>
      <c r="BC373">
        <v>2014</v>
      </c>
      <c r="BD373">
        <v>9</v>
      </c>
      <c r="BE373">
        <v>12462</v>
      </c>
      <c r="BF373">
        <v>162</v>
      </c>
      <c r="BG373">
        <v>390351077011</v>
      </c>
      <c r="BH373">
        <v>2142</v>
      </c>
      <c r="BI373">
        <v>1770609</v>
      </c>
      <c r="BJ373">
        <v>1377</v>
      </c>
      <c r="BK373">
        <v>688</v>
      </c>
      <c r="BL373">
        <v>689</v>
      </c>
      <c r="BM373">
        <v>31.1999999999999</v>
      </c>
      <c r="BN373">
        <v>19</v>
      </c>
      <c r="BO373">
        <v>0</v>
      </c>
      <c r="BP373">
        <v>0</v>
      </c>
      <c r="BQ373">
        <v>0</v>
      </c>
      <c r="BR373">
        <v>35</v>
      </c>
      <c r="BS373">
        <v>50</v>
      </c>
      <c r="BT373">
        <v>14</v>
      </c>
      <c r="BU373">
        <v>173</v>
      </c>
      <c r="BV373">
        <v>326</v>
      </c>
      <c r="BW373">
        <v>228</v>
      </c>
      <c r="BX373">
        <v>82</v>
      </c>
      <c r="BY373">
        <v>93</v>
      </c>
      <c r="BZ373">
        <v>60</v>
      </c>
      <c r="CA373">
        <v>93</v>
      </c>
      <c r="CB373">
        <v>168</v>
      </c>
      <c r="CC373">
        <v>7</v>
      </c>
      <c r="CD373">
        <v>19</v>
      </c>
      <c r="CE373">
        <v>10</v>
      </c>
      <c r="CF373">
        <v>0</v>
      </c>
      <c r="CG373">
        <v>0</v>
      </c>
      <c r="CH373">
        <v>0</v>
      </c>
      <c r="CI373">
        <v>0</v>
      </c>
      <c r="CJ373">
        <v>0</v>
      </c>
      <c r="CK373">
        <v>19</v>
      </c>
      <c r="CL373">
        <v>10</v>
      </c>
      <c r="CM373">
        <v>358</v>
      </c>
      <c r="CN373">
        <v>871</v>
      </c>
      <c r="CO373">
        <v>30</v>
      </c>
      <c r="CP373">
        <v>62</v>
      </c>
      <c r="CQ373">
        <v>0</v>
      </c>
      <c r="CR373">
        <v>19</v>
      </c>
      <c r="CS373">
        <v>37</v>
      </c>
      <c r="CT373">
        <v>22</v>
      </c>
      <c r="CU373">
        <v>1086</v>
      </c>
      <c r="CV373">
        <v>130</v>
      </c>
      <c r="CW373">
        <v>154</v>
      </c>
      <c r="CX373">
        <v>40</v>
      </c>
      <c r="CY373">
        <v>40</v>
      </c>
      <c r="CZ373">
        <v>101</v>
      </c>
      <c r="DA373">
        <v>0</v>
      </c>
      <c r="DB373">
        <v>310</v>
      </c>
      <c r="DC373">
        <v>152</v>
      </c>
      <c r="DD373">
        <v>140</v>
      </c>
      <c r="DE373">
        <v>19</v>
      </c>
      <c r="DF373">
        <v>36786</v>
      </c>
      <c r="DG373">
        <v>1.54</v>
      </c>
      <c r="DH373">
        <v>353</v>
      </c>
      <c r="DI373">
        <v>990</v>
      </c>
      <c r="DJ373">
        <v>896</v>
      </c>
      <c r="DK373">
        <v>94</v>
      </c>
      <c r="DL373">
        <v>55</v>
      </c>
      <c r="DM373">
        <f t="shared" si="55"/>
        <v>0</v>
      </c>
      <c r="DN373">
        <f t="shared" si="56"/>
        <v>0</v>
      </c>
      <c r="DO373">
        <f t="shared" si="57"/>
        <v>0</v>
      </c>
      <c r="DP373">
        <f t="shared" si="58"/>
        <v>1</v>
      </c>
      <c r="DQ373">
        <f t="shared" si="59"/>
        <v>0</v>
      </c>
      <c r="DR373">
        <f t="shared" si="60"/>
        <v>0</v>
      </c>
      <c r="DS373">
        <f t="shared" si="61"/>
        <v>0</v>
      </c>
      <c r="DT373">
        <f t="shared" si="62"/>
        <v>0</v>
      </c>
      <c r="DU373">
        <f t="shared" si="63"/>
        <v>0</v>
      </c>
      <c r="DV373">
        <f t="shared" si="64"/>
        <v>0</v>
      </c>
      <c r="DW373">
        <f t="shared" si="65"/>
        <v>0</v>
      </c>
    </row>
    <row r="374" spans="1:127" x14ac:dyDescent="0.25">
      <c r="A374">
        <v>20144034297</v>
      </c>
      <c r="B374">
        <v>11239</v>
      </c>
      <c r="C374" t="s">
        <v>124</v>
      </c>
      <c r="D374">
        <v>0.62</v>
      </c>
      <c r="E374">
        <v>20140914</v>
      </c>
      <c r="F374" t="s">
        <v>109</v>
      </c>
      <c r="G374" t="s">
        <v>237</v>
      </c>
      <c r="H374">
        <v>0</v>
      </c>
      <c r="I374" t="s">
        <v>161</v>
      </c>
      <c r="J374">
        <v>12</v>
      </c>
      <c r="K374" t="s">
        <v>41</v>
      </c>
      <c r="L374" t="s">
        <v>42</v>
      </c>
      <c r="M374" t="s">
        <v>11</v>
      </c>
      <c r="N374" t="s">
        <v>43</v>
      </c>
      <c r="O374" t="s">
        <v>44</v>
      </c>
      <c r="P374" t="s">
        <v>45</v>
      </c>
      <c r="Q374" t="s">
        <v>46</v>
      </c>
      <c r="R374" t="s">
        <v>47</v>
      </c>
      <c r="S374" t="s">
        <v>58</v>
      </c>
      <c r="T374" t="s">
        <v>1434</v>
      </c>
      <c r="U374" t="s">
        <v>59</v>
      </c>
      <c r="V374" t="s">
        <v>77</v>
      </c>
      <c r="W374" t="s">
        <v>76</v>
      </c>
      <c r="X374">
        <v>27</v>
      </c>
      <c r="Y374" t="s">
        <v>52</v>
      </c>
      <c r="Z374" t="s">
        <v>85</v>
      </c>
      <c r="AA374" t="s">
        <v>54</v>
      </c>
      <c r="AB374" t="s">
        <v>11</v>
      </c>
      <c r="AC374" t="s">
        <v>75</v>
      </c>
      <c r="AD374" t="s">
        <v>56</v>
      </c>
      <c r="AE374" t="s">
        <v>258</v>
      </c>
      <c r="AF374" t="s">
        <v>96</v>
      </c>
      <c r="AG374" t="s">
        <v>210</v>
      </c>
      <c r="AH374">
        <v>59</v>
      </c>
      <c r="AI374" t="s">
        <v>60</v>
      </c>
      <c r="AJ374" t="s">
        <v>76</v>
      </c>
      <c r="AK374" t="s">
        <v>51</v>
      </c>
      <c r="AL374" t="s">
        <v>54</v>
      </c>
      <c r="AM374" t="s">
        <v>11</v>
      </c>
      <c r="AN374" t="s">
        <v>61</v>
      </c>
      <c r="AO374" t="s">
        <v>62</v>
      </c>
      <c r="AP374" t="s">
        <v>1435</v>
      </c>
      <c r="AQ374" t="s">
        <v>130</v>
      </c>
      <c r="AR374">
        <v>0</v>
      </c>
      <c r="AS374">
        <v>0</v>
      </c>
      <c r="AT374">
        <v>0</v>
      </c>
      <c r="AU374">
        <v>1</v>
      </c>
      <c r="AV374" t="s">
        <v>11</v>
      </c>
      <c r="AW374">
        <v>12</v>
      </c>
      <c r="AX374" t="s">
        <v>64</v>
      </c>
      <c r="AY374">
        <v>1</v>
      </c>
      <c r="AZ374" t="s">
        <v>1</v>
      </c>
      <c r="BA374">
        <v>41.499004999999897</v>
      </c>
      <c r="BB374">
        <v>-81.685664000000003</v>
      </c>
      <c r="BC374">
        <v>2014</v>
      </c>
      <c r="BD374">
        <v>9</v>
      </c>
      <c r="BE374">
        <v>12483</v>
      </c>
      <c r="BF374">
        <v>162</v>
      </c>
      <c r="BG374">
        <v>390351077011</v>
      </c>
      <c r="BH374">
        <v>2142</v>
      </c>
      <c r="BI374">
        <v>1770609</v>
      </c>
      <c r="BJ374">
        <v>1377</v>
      </c>
      <c r="BK374">
        <v>688</v>
      </c>
      <c r="BL374">
        <v>689</v>
      </c>
      <c r="BM374">
        <v>31.1999999999999</v>
      </c>
      <c r="BN374">
        <v>19</v>
      </c>
      <c r="BO374">
        <v>0</v>
      </c>
      <c r="BP374">
        <v>0</v>
      </c>
      <c r="BQ374">
        <v>0</v>
      </c>
      <c r="BR374">
        <v>35</v>
      </c>
      <c r="BS374">
        <v>50</v>
      </c>
      <c r="BT374">
        <v>14</v>
      </c>
      <c r="BU374">
        <v>173</v>
      </c>
      <c r="BV374">
        <v>326</v>
      </c>
      <c r="BW374">
        <v>228</v>
      </c>
      <c r="BX374">
        <v>82</v>
      </c>
      <c r="BY374">
        <v>93</v>
      </c>
      <c r="BZ374">
        <v>60</v>
      </c>
      <c r="CA374">
        <v>93</v>
      </c>
      <c r="CB374">
        <v>168</v>
      </c>
      <c r="CC374">
        <v>7</v>
      </c>
      <c r="CD374">
        <v>19</v>
      </c>
      <c r="CE374">
        <v>10</v>
      </c>
      <c r="CF374">
        <v>0</v>
      </c>
      <c r="CG374">
        <v>0</v>
      </c>
      <c r="CH374">
        <v>0</v>
      </c>
      <c r="CI374">
        <v>0</v>
      </c>
      <c r="CJ374">
        <v>0</v>
      </c>
      <c r="CK374">
        <v>19</v>
      </c>
      <c r="CL374">
        <v>10</v>
      </c>
      <c r="CM374">
        <v>358</v>
      </c>
      <c r="CN374">
        <v>871</v>
      </c>
      <c r="CO374">
        <v>30</v>
      </c>
      <c r="CP374">
        <v>62</v>
      </c>
      <c r="CQ374">
        <v>0</v>
      </c>
      <c r="CR374">
        <v>19</v>
      </c>
      <c r="CS374">
        <v>37</v>
      </c>
      <c r="CT374">
        <v>22</v>
      </c>
      <c r="CU374">
        <v>1086</v>
      </c>
      <c r="CV374">
        <v>130</v>
      </c>
      <c r="CW374">
        <v>154</v>
      </c>
      <c r="CX374">
        <v>40</v>
      </c>
      <c r="CY374">
        <v>40</v>
      </c>
      <c r="CZ374">
        <v>101</v>
      </c>
      <c r="DA374">
        <v>0</v>
      </c>
      <c r="DB374">
        <v>310</v>
      </c>
      <c r="DC374">
        <v>152</v>
      </c>
      <c r="DD374">
        <v>140</v>
      </c>
      <c r="DE374">
        <v>19</v>
      </c>
      <c r="DF374">
        <v>36786</v>
      </c>
      <c r="DG374">
        <v>1.54</v>
      </c>
      <c r="DH374">
        <v>353</v>
      </c>
      <c r="DI374">
        <v>990</v>
      </c>
      <c r="DJ374">
        <v>896</v>
      </c>
      <c r="DK374">
        <v>94</v>
      </c>
      <c r="DL374">
        <v>55</v>
      </c>
      <c r="DM374">
        <f t="shared" si="55"/>
        <v>0</v>
      </c>
      <c r="DN374">
        <f t="shared" si="56"/>
        <v>0</v>
      </c>
      <c r="DO374">
        <f t="shared" si="57"/>
        <v>0</v>
      </c>
      <c r="DP374">
        <f t="shared" si="58"/>
        <v>1</v>
      </c>
      <c r="DQ374">
        <f t="shared" si="59"/>
        <v>0</v>
      </c>
      <c r="DR374">
        <f t="shared" si="60"/>
        <v>0</v>
      </c>
      <c r="DS374">
        <f t="shared" si="61"/>
        <v>0</v>
      </c>
      <c r="DT374">
        <f t="shared" si="62"/>
        <v>0</v>
      </c>
      <c r="DU374">
        <f t="shared" si="63"/>
        <v>0</v>
      </c>
      <c r="DV374">
        <f t="shared" si="64"/>
        <v>0</v>
      </c>
      <c r="DW374">
        <f t="shared" si="65"/>
        <v>0</v>
      </c>
    </row>
    <row r="375" spans="1:127" x14ac:dyDescent="0.25">
      <c r="A375">
        <v>20128029430</v>
      </c>
      <c r="B375">
        <v>2059</v>
      </c>
      <c r="C375" t="s">
        <v>99</v>
      </c>
      <c r="D375">
        <v>16.739999999999899</v>
      </c>
      <c r="E375">
        <v>20120206</v>
      </c>
      <c r="F375" t="s">
        <v>100</v>
      </c>
      <c r="G375" t="s">
        <v>265</v>
      </c>
      <c r="H375">
        <v>0</v>
      </c>
      <c r="I375" t="s">
        <v>40</v>
      </c>
      <c r="J375">
        <v>16</v>
      </c>
      <c r="K375" t="s">
        <v>41</v>
      </c>
      <c r="L375" t="s">
        <v>42</v>
      </c>
      <c r="M375" t="s">
        <v>11</v>
      </c>
      <c r="N375" t="s">
        <v>43</v>
      </c>
      <c r="O375" t="s">
        <v>156</v>
      </c>
      <c r="P375" t="s">
        <v>157</v>
      </c>
      <c r="Q375" t="s">
        <v>47</v>
      </c>
      <c r="R375" t="s">
        <v>95</v>
      </c>
      <c r="S375" t="s">
        <v>88</v>
      </c>
      <c r="T375" t="s">
        <v>1436</v>
      </c>
      <c r="U375" t="s">
        <v>89</v>
      </c>
      <c r="V375" t="s">
        <v>47</v>
      </c>
      <c r="W375" t="s">
        <v>47</v>
      </c>
      <c r="X375">
        <v>57</v>
      </c>
      <c r="Y375" t="s">
        <v>52</v>
      </c>
      <c r="Z375" t="s">
        <v>132</v>
      </c>
      <c r="AA375">
        <v>0</v>
      </c>
      <c r="AB375" t="s">
        <v>11</v>
      </c>
      <c r="AC375" t="s">
        <v>75</v>
      </c>
      <c r="AD375" t="s">
        <v>97</v>
      </c>
      <c r="AE375" t="s">
        <v>57</v>
      </c>
      <c r="AF375" t="s">
        <v>122</v>
      </c>
      <c r="AG375" t="s">
        <v>59</v>
      </c>
      <c r="AH375">
        <v>49</v>
      </c>
      <c r="AI375" t="s">
        <v>52</v>
      </c>
      <c r="AJ375" t="s">
        <v>47</v>
      </c>
      <c r="AK375" t="s">
        <v>47</v>
      </c>
      <c r="AL375">
        <v>0</v>
      </c>
      <c r="AM375" t="s">
        <v>11</v>
      </c>
      <c r="AN375" t="s">
        <v>61</v>
      </c>
      <c r="AO375" t="s">
        <v>62</v>
      </c>
      <c r="AP375" t="s">
        <v>1437</v>
      </c>
      <c r="AQ375" t="s">
        <v>278</v>
      </c>
      <c r="AR375">
        <v>0</v>
      </c>
      <c r="AS375">
        <v>0</v>
      </c>
      <c r="AT375">
        <v>0</v>
      </c>
      <c r="AU375">
        <v>1</v>
      </c>
      <c r="AV375" t="s">
        <v>11</v>
      </c>
      <c r="AW375">
        <v>12</v>
      </c>
      <c r="AX375" t="s">
        <v>64</v>
      </c>
      <c r="AY375">
        <v>1</v>
      </c>
      <c r="AZ375" t="s">
        <v>90</v>
      </c>
      <c r="BA375">
        <v>41.475532000000001</v>
      </c>
      <c r="BB375">
        <v>-81.699136999999894</v>
      </c>
      <c r="BC375">
        <v>2012</v>
      </c>
      <c r="BD375">
        <v>2</v>
      </c>
      <c r="BE375">
        <v>12592</v>
      </c>
      <c r="BF375">
        <v>110</v>
      </c>
      <c r="BG375">
        <v>390351039001</v>
      </c>
      <c r="BH375">
        <v>1786</v>
      </c>
      <c r="BI375">
        <v>463360</v>
      </c>
      <c r="BJ375">
        <v>949</v>
      </c>
      <c r="BK375">
        <v>471</v>
      </c>
      <c r="BL375">
        <v>478</v>
      </c>
      <c r="BM375">
        <v>37.6</v>
      </c>
      <c r="BN375">
        <v>36</v>
      </c>
      <c r="BO375">
        <v>67</v>
      </c>
      <c r="BP375">
        <v>89</v>
      </c>
      <c r="BQ375">
        <v>40</v>
      </c>
      <c r="BR375">
        <v>36</v>
      </c>
      <c r="BS375">
        <v>23</v>
      </c>
      <c r="BT375">
        <v>5</v>
      </c>
      <c r="BU375">
        <v>40</v>
      </c>
      <c r="BV375">
        <v>46</v>
      </c>
      <c r="BW375">
        <v>48</v>
      </c>
      <c r="BX375">
        <v>67</v>
      </c>
      <c r="BY375">
        <v>54</v>
      </c>
      <c r="BZ375">
        <v>80</v>
      </c>
      <c r="CA375">
        <v>88</v>
      </c>
      <c r="CB375">
        <v>51</v>
      </c>
      <c r="CC375">
        <v>0</v>
      </c>
      <c r="CD375">
        <v>38</v>
      </c>
      <c r="CE375">
        <v>38</v>
      </c>
      <c r="CF375">
        <v>60</v>
      </c>
      <c r="CG375">
        <v>32</v>
      </c>
      <c r="CH375">
        <v>7</v>
      </c>
      <c r="CI375">
        <v>0</v>
      </c>
      <c r="CJ375">
        <v>4</v>
      </c>
      <c r="CK375">
        <v>232</v>
      </c>
      <c r="CL375">
        <v>141</v>
      </c>
      <c r="CM375">
        <v>347</v>
      </c>
      <c r="CN375">
        <v>421</v>
      </c>
      <c r="CO375">
        <v>0</v>
      </c>
      <c r="CP375">
        <v>0</v>
      </c>
      <c r="CQ375">
        <v>0</v>
      </c>
      <c r="CR375">
        <v>171</v>
      </c>
      <c r="CS375">
        <v>10</v>
      </c>
      <c r="CT375">
        <v>432</v>
      </c>
      <c r="CU375">
        <v>613</v>
      </c>
      <c r="CV375">
        <v>245</v>
      </c>
      <c r="CW375">
        <v>113</v>
      </c>
      <c r="CX375">
        <v>33</v>
      </c>
      <c r="CY375">
        <v>36</v>
      </c>
      <c r="CZ375">
        <v>113</v>
      </c>
      <c r="DA375">
        <v>24</v>
      </c>
      <c r="DB375">
        <v>35</v>
      </c>
      <c r="DC375">
        <v>14</v>
      </c>
      <c r="DD375">
        <v>0</v>
      </c>
      <c r="DE375">
        <v>0</v>
      </c>
      <c r="DF375">
        <v>14904</v>
      </c>
      <c r="DG375">
        <v>2.4900000000000002</v>
      </c>
      <c r="DH375">
        <v>148</v>
      </c>
      <c r="DI375">
        <v>440</v>
      </c>
      <c r="DJ375">
        <v>381</v>
      </c>
      <c r="DK375">
        <v>59</v>
      </c>
      <c r="DL375">
        <v>131</v>
      </c>
      <c r="DM375">
        <f t="shared" si="55"/>
        <v>0</v>
      </c>
      <c r="DN375">
        <f t="shared" si="56"/>
        <v>1</v>
      </c>
      <c r="DO375">
        <f t="shared" si="57"/>
        <v>0</v>
      </c>
      <c r="DP375">
        <f t="shared" si="58"/>
        <v>0</v>
      </c>
      <c r="DQ375">
        <f t="shared" si="59"/>
        <v>0</v>
      </c>
      <c r="DR375">
        <f t="shared" si="60"/>
        <v>0</v>
      </c>
      <c r="DS375">
        <f t="shared" si="61"/>
        <v>0</v>
      </c>
      <c r="DT375">
        <f t="shared" si="62"/>
        <v>0</v>
      </c>
      <c r="DU375">
        <f t="shared" si="63"/>
        <v>0</v>
      </c>
      <c r="DV375">
        <f t="shared" si="64"/>
        <v>0</v>
      </c>
      <c r="DW375">
        <f t="shared" si="65"/>
        <v>0</v>
      </c>
    </row>
    <row r="376" spans="1:127" x14ac:dyDescent="0.25">
      <c r="A376">
        <v>20144015257</v>
      </c>
      <c r="B376">
        <v>4738</v>
      </c>
      <c r="C376" t="s">
        <v>65</v>
      </c>
      <c r="D376">
        <v>7.18</v>
      </c>
      <c r="E376">
        <v>20140413</v>
      </c>
      <c r="F376" t="s">
        <v>66</v>
      </c>
      <c r="G376">
        <v>28</v>
      </c>
      <c r="H376">
        <v>0</v>
      </c>
      <c r="I376" t="s">
        <v>161</v>
      </c>
      <c r="J376">
        <v>12</v>
      </c>
      <c r="K376" t="s">
        <v>41</v>
      </c>
      <c r="L376" t="s">
        <v>42</v>
      </c>
      <c r="M376" t="s">
        <v>11</v>
      </c>
      <c r="N376" t="s">
        <v>43</v>
      </c>
      <c r="O376" t="s">
        <v>44</v>
      </c>
      <c r="P376" t="s">
        <v>45</v>
      </c>
      <c r="Q376" t="s">
        <v>153</v>
      </c>
      <c r="R376" t="s">
        <v>87</v>
      </c>
      <c r="S376" t="s">
        <v>48</v>
      </c>
      <c r="T376" t="s">
        <v>1438</v>
      </c>
      <c r="U376" t="s">
        <v>89</v>
      </c>
      <c r="V376" t="s">
        <v>50</v>
      </c>
      <c r="W376" t="s">
        <v>51</v>
      </c>
      <c r="X376">
        <v>24</v>
      </c>
      <c r="Y376" t="s">
        <v>52</v>
      </c>
      <c r="Z376" t="s">
        <v>74</v>
      </c>
      <c r="AA376" t="s">
        <v>54</v>
      </c>
      <c r="AB376" t="s">
        <v>11</v>
      </c>
      <c r="AC376" t="s">
        <v>86</v>
      </c>
      <c r="AD376" t="s">
        <v>56</v>
      </c>
      <c r="AE376" t="s">
        <v>57</v>
      </c>
      <c r="AF376" t="s">
        <v>98</v>
      </c>
      <c r="AG376" t="s">
        <v>59</v>
      </c>
      <c r="AH376">
        <v>8</v>
      </c>
      <c r="AI376" t="s">
        <v>60</v>
      </c>
      <c r="AJ376" t="s">
        <v>76</v>
      </c>
      <c r="AK376" t="s">
        <v>77</v>
      </c>
      <c r="AL376" t="s">
        <v>54</v>
      </c>
      <c r="AM376" t="s">
        <v>11</v>
      </c>
      <c r="AN376" t="s">
        <v>61</v>
      </c>
      <c r="AO376" t="s">
        <v>62</v>
      </c>
      <c r="AP376" t="s">
        <v>1439</v>
      </c>
      <c r="AQ376" t="s">
        <v>63</v>
      </c>
      <c r="AR376">
        <v>0</v>
      </c>
      <c r="AS376">
        <v>0</v>
      </c>
      <c r="AT376">
        <v>1</v>
      </c>
      <c r="AU376">
        <v>0</v>
      </c>
      <c r="AV376" t="s">
        <v>11</v>
      </c>
      <c r="AW376">
        <v>12</v>
      </c>
      <c r="AX376" t="s">
        <v>64</v>
      </c>
      <c r="AY376">
        <v>1</v>
      </c>
      <c r="AZ376" t="s">
        <v>1</v>
      </c>
      <c r="BA376">
        <v>41.490564999999897</v>
      </c>
      <c r="BB376">
        <v>-81.709333999999899</v>
      </c>
      <c r="BC376">
        <v>2014</v>
      </c>
      <c r="BD376">
        <v>4</v>
      </c>
      <c r="BE376">
        <v>12735</v>
      </c>
      <c r="BF376">
        <v>101</v>
      </c>
      <c r="BG376">
        <v>390351036021</v>
      </c>
      <c r="BH376">
        <v>291</v>
      </c>
      <c r="BI376">
        <v>1366367</v>
      </c>
      <c r="BJ376">
        <v>1100</v>
      </c>
      <c r="BK376">
        <v>609</v>
      </c>
      <c r="BL376">
        <v>491</v>
      </c>
      <c r="BM376">
        <v>35.200000000000003</v>
      </c>
      <c r="BN376">
        <v>49</v>
      </c>
      <c r="BO376">
        <v>72</v>
      </c>
      <c r="BP376">
        <v>56</v>
      </c>
      <c r="BQ376">
        <v>9</v>
      </c>
      <c r="BR376">
        <v>34</v>
      </c>
      <c r="BS376">
        <v>8</v>
      </c>
      <c r="BT376">
        <v>32</v>
      </c>
      <c r="BU376">
        <v>32</v>
      </c>
      <c r="BV376">
        <v>151</v>
      </c>
      <c r="BW376">
        <v>99</v>
      </c>
      <c r="BX376">
        <v>88</v>
      </c>
      <c r="BY376">
        <v>67</v>
      </c>
      <c r="BZ376">
        <v>120</v>
      </c>
      <c r="CA376">
        <v>26</v>
      </c>
      <c r="CB376">
        <v>64</v>
      </c>
      <c r="CC376">
        <v>36</v>
      </c>
      <c r="CD376">
        <v>39</v>
      </c>
      <c r="CE376">
        <v>0</v>
      </c>
      <c r="CF376">
        <v>14</v>
      </c>
      <c r="CG376">
        <v>15</v>
      </c>
      <c r="CH376">
        <v>4</v>
      </c>
      <c r="CI376">
        <v>50</v>
      </c>
      <c r="CJ376">
        <v>35</v>
      </c>
      <c r="CK376">
        <v>186</v>
      </c>
      <c r="CL376">
        <v>118</v>
      </c>
      <c r="CM376">
        <v>134</v>
      </c>
      <c r="CN376">
        <v>807</v>
      </c>
      <c r="CO376">
        <v>0</v>
      </c>
      <c r="CP376">
        <v>70</v>
      </c>
      <c r="CQ376">
        <v>0</v>
      </c>
      <c r="CR376">
        <v>41</v>
      </c>
      <c r="CS376">
        <v>48</v>
      </c>
      <c r="CT376">
        <v>84</v>
      </c>
      <c r="CU376">
        <v>808</v>
      </c>
      <c r="CV376">
        <v>184</v>
      </c>
      <c r="CW376">
        <v>131</v>
      </c>
      <c r="CX376">
        <v>17</v>
      </c>
      <c r="CY376">
        <v>17</v>
      </c>
      <c r="CZ376">
        <v>104</v>
      </c>
      <c r="DA376">
        <v>29</v>
      </c>
      <c r="DB376">
        <v>128</v>
      </c>
      <c r="DC376">
        <v>92</v>
      </c>
      <c r="DD376">
        <v>80</v>
      </c>
      <c r="DE376">
        <v>26</v>
      </c>
      <c r="DF376">
        <v>49762</v>
      </c>
      <c r="DG376">
        <v>3.25</v>
      </c>
      <c r="DH376">
        <v>48</v>
      </c>
      <c r="DI376">
        <v>371</v>
      </c>
      <c r="DJ376">
        <v>338</v>
      </c>
      <c r="DK376">
        <v>33</v>
      </c>
      <c r="DL376">
        <v>96</v>
      </c>
      <c r="DM376">
        <f t="shared" si="55"/>
        <v>0</v>
      </c>
      <c r="DN376">
        <f t="shared" si="56"/>
        <v>0</v>
      </c>
      <c r="DO376">
        <f t="shared" si="57"/>
        <v>0</v>
      </c>
      <c r="DP376">
        <f t="shared" si="58"/>
        <v>1</v>
      </c>
      <c r="DQ376">
        <f t="shared" si="59"/>
        <v>0</v>
      </c>
      <c r="DR376">
        <f t="shared" si="60"/>
        <v>0</v>
      </c>
      <c r="DS376">
        <f t="shared" si="61"/>
        <v>0</v>
      </c>
      <c r="DT376">
        <f t="shared" si="62"/>
        <v>0</v>
      </c>
      <c r="DU376">
        <f t="shared" si="63"/>
        <v>0</v>
      </c>
      <c r="DV376">
        <f t="shared" si="64"/>
        <v>0</v>
      </c>
      <c r="DW376">
        <f t="shared" si="65"/>
        <v>0</v>
      </c>
    </row>
    <row r="377" spans="1:127" x14ac:dyDescent="0.25">
      <c r="A377">
        <v>20144017278</v>
      </c>
      <c r="B377">
        <v>5149</v>
      </c>
      <c r="C377" t="s">
        <v>124</v>
      </c>
      <c r="D377">
        <v>0.48</v>
      </c>
      <c r="E377">
        <v>20140425</v>
      </c>
      <c r="F377" t="s">
        <v>109</v>
      </c>
      <c r="G377">
        <v>603</v>
      </c>
      <c r="H377">
        <v>0</v>
      </c>
      <c r="I377" t="s">
        <v>125</v>
      </c>
      <c r="J377">
        <v>13</v>
      </c>
      <c r="K377" t="s">
        <v>41</v>
      </c>
      <c r="L377" t="s">
        <v>42</v>
      </c>
      <c r="M377" t="s">
        <v>11</v>
      </c>
      <c r="N377" t="s">
        <v>43</v>
      </c>
      <c r="O377" t="s">
        <v>44</v>
      </c>
      <c r="P377" t="s">
        <v>104</v>
      </c>
      <c r="Q377" t="s">
        <v>72</v>
      </c>
      <c r="R377" t="s">
        <v>209</v>
      </c>
      <c r="S377" t="s">
        <v>98</v>
      </c>
      <c r="T377" t="s">
        <v>1440</v>
      </c>
      <c r="U377" t="s">
        <v>59</v>
      </c>
      <c r="V377" t="s">
        <v>76</v>
      </c>
      <c r="W377" t="s">
        <v>77</v>
      </c>
      <c r="X377">
        <v>33</v>
      </c>
      <c r="Y377" t="s">
        <v>52</v>
      </c>
      <c r="Z377" t="s">
        <v>74</v>
      </c>
      <c r="AA377" t="s">
        <v>54</v>
      </c>
      <c r="AB377" t="s">
        <v>11</v>
      </c>
      <c r="AC377" t="s">
        <v>86</v>
      </c>
      <c r="AD377" t="s">
        <v>97</v>
      </c>
      <c r="AE377" t="s">
        <v>47</v>
      </c>
      <c r="AF377" t="s">
        <v>48</v>
      </c>
      <c r="AG377" t="s">
        <v>110</v>
      </c>
      <c r="AH377">
        <v>32</v>
      </c>
      <c r="AI377" t="s">
        <v>60</v>
      </c>
      <c r="AJ377" t="s">
        <v>51</v>
      </c>
      <c r="AK377" t="s">
        <v>50</v>
      </c>
      <c r="AL377" t="s">
        <v>54</v>
      </c>
      <c r="AM377" t="s">
        <v>11</v>
      </c>
      <c r="AN377" t="s">
        <v>61</v>
      </c>
      <c r="AO377" t="s">
        <v>62</v>
      </c>
      <c r="AP377" t="s">
        <v>1441</v>
      </c>
      <c r="AQ377" t="s">
        <v>63</v>
      </c>
      <c r="AR377">
        <v>0</v>
      </c>
      <c r="AS377">
        <v>0</v>
      </c>
      <c r="AT377">
        <v>0</v>
      </c>
      <c r="AU377">
        <v>1</v>
      </c>
      <c r="AV377" t="s">
        <v>11</v>
      </c>
      <c r="AW377">
        <v>12</v>
      </c>
      <c r="AX377" t="s">
        <v>64</v>
      </c>
      <c r="AY377">
        <v>1</v>
      </c>
      <c r="AZ377" t="s">
        <v>1</v>
      </c>
      <c r="BA377">
        <v>41.498603000000003</v>
      </c>
      <c r="BB377">
        <v>-81.688182999999896</v>
      </c>
      <c r="BC377">
        <v>2014</v>
      </c>
      <c r="BD377">
        <v>4</v>
      </c>
      <c r="BE377">
        <v>12817</v>
      </c>
      <c r="BF377">
        <v>162</v>
      </c>
      <c r="BG377">
        <v>390351077011</v>
      </c>
      <c r="BH377">
        <v>2142</v>
      </c>
      <c r="BI377">
        <v>1770609</v>
      </c>
      <c r="BJ377">
        <v>1377</v>
      </c>
      <c r="BK377">
        <v>688</v>
      </c>
      <c r="BL377">
        <v>689</v>
      </c>
      <c r="BM377">
        <v>31.1999999999999</v>
      </c>
      <c r="BN377">
        <v>19</v>
      </c>
      <c r="BO377">
        <v>0</v>
      </c>
      <c r="BP377">
        <v>0</v>
      </c>
      <c r="BQ377">
        <v>0</v>
      </c>
      <c r="BR377">
        <v>35</v>
      </c>
      <c r="BS377">
        <v>50</v>
      </c>
      <c r="BT377">
        <v>14</v>
      </c>
      <c r="BU377">
        <v>173</v>
      </c>
      <c r="BV377">
        <v>326</v>
      </c>
      <c r="BW377">
        <v>228</v>
      </c>
      <c r="BX377">
        <v>82</v>
      </c>
      <c r="BY377">
        <v>93</v>
      </c>
      <c r="BZ377">
        <v>60</v>
      </c>
      <c r="CA377">
        <v>93</v>
      </c>
      <c r="CB377">
        <v>168</v>
      </c>
      <c r="CC377">
        <v>7</v>
      </c>
      <c r="CD377">
        <v>19</v>
      </c>
      <c r="CE377">
        <v>10</v>
      </c>
      <c r="CF377">
        <v>0</v>
      </c>
      <c r="CG377">
        <v>0</v>
      </c>
      <c r="CH377">
        <v>0</v>
      </c>
      <c r="CI377">
        <v>0</v>
      </c>
      <c r="CJ377">
        <v>0</v>
      </c>
      <c r="CK377">
        <v>19</v>
      </c>
      <c r="CL377">
        <v>10</v>
      </c>
      <c r="CM377">
        <v>358</v>
      </c>
      <c r="CN377">
        <v>871</v>
      </c>
      <c r="CO377">
        <v>30</v>
      </c>
      <c r="CP377">
        <v>62</v>
      </c>
      <c r="CQ377">
        <v>0</v>
      </c>
      <c r="CR377">
        <v>19</v>
      </c>
      <c r="CS377">
        <v>37</v>
      </c>
      <c r="CT377">
        <v>22</v>
      </c>
      <c r="CU377">
        <v>1086</v>
      </c>
      <c r="CV377">
        <v>130</v>
      </c>
      <c r="CW377">
        <v>154</v>
      </c>
      <c r="CX377">
        <v>40</v>
      </c>
      <c r="CY377">
        <v>40</v>
      </c>
      <c r="CZ377">
        <v>101</v>
      </c>
      <c r="DA377">
        <v>0</v>
      </c>
      <c r="DB377">
        <v>310</v>
      </c>
      <c r="DC377">
        <v>152</v>
      </c>
      <c r="DD377">
        <v>140</v>
      </c>
      <c r="DE377">
        <v>19</v>
      </c>
      <c r="DF377">
        <v>36786</v>
      </c>
      <c r="DG377">
        <v>1.54</v>
      </c>
      <c r="DH377">
        <v>353</v>
      </c>
      <c r="DI377">
        <v>990</v>
      </c>
      <c r="DJ377">
        <v>896</v>
      </c>
      <c r="DK377">
        <v>94</v>
      </c>
      <c r="DL377">
        <v>55</v>
      </c>
      <c r="DM377">
        <f t="shared" si="55"/>
        <v>0</v>
      </c>
      <c r="DN377">
        <f t="shared" si="56"/>
        <v>0</v>
      </c>
      <c r="DO377">
        <f t="shared" si="57"/>
        <v>0</v>
      </c>
      <c r="DP377">
        <f t="shared" si="58"/>
        <v>1</v>
      </c>
      <c r="DQ377">
        <f t="shared" si="59"/>
        <v>0</v>
      </c>
      <c r="DR377">
        <f t="shared" si="60"/>
        <v>0</v>
      </c>
      <c r="DS377">
        <f t="shared" si="61"/>
        <v>0</v>
      </c>
      <c r="DT377">
        <f t="shared" si="62"/>
        <v>0</v>
      </c>
      <c r="DU377">
        <f t="shared" si="63"/>
        <v>0</v>
      </c>
      <c r="DV377">
        <f t="shared" si="64"/>
        <v>0</v>
      </c>
      <c r="DW377">
        <f t="shared" si="65"/>
        <v>0</v>
      </c>
    </row>
    <row r="378" spans="1:127" x14ac:dyDescent="0.25">
      <c r="A378">
        <v>20144036406</v>
      </c>
      <c r="B378">
        <v>8888</v>
      </c>
      <c r="C378" t="s">
        <v>154</v>
      </c>
      <c r="D378">
        <v>2.33</v>
      </c>
      <c r="E378">
        <v>20140726</v>
      </c>
      <c r="F378" t="s">
        <v>155</v>
      </c>
      <c r="G378" t="s">
        <v>1442</v>
      </c>
      <c r="H378">
        <v>0</v>
      </c>
      <c r="I378" t="s">
        <v>102</v>
      </c>
      <c r="J378">
        <v>7</v>
      </c>
      <c r="K378" t="s">
        <v>41</v>
      </c>
      <c r="L378" t="s">
        <v>42</v>
      </c>
      <c r="M378" t="s">
        <v>11</v>
      </c>
      <c r="N378" t="s">
        <v>43</v>
      </c>
      <c r="O378" t="s">
        <v>44</v>
      </c>
      <c r="P378" t="s">
        <v>45</v>
      </c>
      <c r="Q378" t="s">
        <v>94</v>
      </c>
      <c r="R378" t="s">
        <v>47</v>
      </c>
      <c r="S378" t="s">
        <v>47</v>
      </c>
      <c r="T378" t="s">
        <v>1443</v>
      </c>
      <c r="U378" t="s">
        <v>110</v>
      </c>
      <c r="V378" t="s">
        <v>51</v>
      </c>
      <c r="W378" t="s">
        <v>50</v>
      </c>
      <c r="X378">
        <v>0</v>
      </c>
      <c r="Y378" t="s">
        <v>11</v>
      </c>
      <c r="Z378" t="s">
        <v>120</v>
      </c>
      <c r="AA378">
        <v>0</v>
      </c>
      <c r="AB378" t="s">
        <v>11</v>
      </c>
      <c r="AC378" t="s">
        <v>86</v>
      </c>
      <c r="AD378" t="s">
        <v>56</v>
      </c>
      <c r="AE378" t="s">
        <v>57</v>
      </c>
      <c r="AF378" t="s">
        <v>98</v>
      </c>
      <c r="AG378" t="s">
        <v>59</v>
      </c>
      <c r="AH378">
        <v>71</v>
      </c>
      <c r="AI378" t="s">
        <v>52</v>
      </c>
      <c r="AJ378" t="s">
        <v>47</v>
      </c>
      <c r="AK378" t="s">
        <v>47</v>
      </c>
      <c r="AL378" t="s">
        <v>54</v>
      </c>
      <c r="AM378" t="s">
        <v>11</v>
      </c>
      <c r="AN378" t="s">
        <v>61</v>
      </c>
      <c r="AO378" t="s">
        <v>62</v>
      </c>
      <c r="AP378" t="s">
        <v>1444</v>
      </c>
      <c r="AQ378" t="s">
        <v>63</v>
      </c>
      <c r="AR378">
        <v>0</v>
      </c>
      <c r="AS378">
        <v>0</v>
      </c>
      <c r="AT378">
        <v>0</v>
      </c>
      <c r="AU378">
        <v>1</v>
      </c>
      <c r="AV378" t="s">
        <v>11</v>
      </c>
      <c r="AW378">
        <v>12</v>
      </c>
      <c r="AX378" t="s">
        <v>64</v>
      </c>
      <c r="AY378">
        <v>1</v>
      </c>
      <c r="AZ378" t="s">
        <v>1</v>
      </c>
      <c r="BA378">
        <v>41.469895999999899</v>
      </c>
      <c r="BB378">
        <v>-81.701498000000001</v>
      </c>
      <c r="BC378">
        <v>2014</v>
      </c>
      <c r="BD378">
        <v>7</v>
      </c>
      <c r="BE378">
        <v>12970</v>
      </c>
      <c r="BF378">
        <v>1137</v>
      </c>
      <c r="BG378">
        <v>390351046001</v>
      </c>
      <c r="BH378">
        <v>1927</v>
      </c>
      <c r="BI378">
        <v>227917</v>
      </c>
      <c r="BJ378">
        <v>660</v>
      </c>
      <c r="BK378">
        <v>294</v>
      </c>
      <c r="BL378">
        <v>366</v>
      </c>
      <c r="BM378">
        <v>25.3</v>
      </c>
      <c r="BN378">
        <v>121</v>
      </c>
      <c r="BO378">
        <v>117</v>
      </c>
      <c r="BP378">
        <v>40</v>
      </c>
      <c r="BQ378">
        <v>0</v>
      </c>
      <c r="BR378">
        <v>9</v>
      </c>
      <c r="BS378">
        <v>7</v>
      </c>
      <c r="BT378">
        <v>0</v>
      </c>
      <c r="BU378">
        <v>30</v>
      </c>
      <c r="BV378">
        <v>49</v>
      </c>
      <c r="BW378">
        <v>21</v>
      </c>
      <c r="BX378">
        <v>12</v>
      </c>
      <c r="BY378">
        <v>39</v>
      </c>
      <c r="BZ378">
        <v>19</v>
      </c>
      <c r="CA378">
        <v>69</v>
      </c>
      <c r="CB378">
        <v>50</v>
      </c>
      <c r="CC378">
        <v>0</v>
      </c>
      <c r="CD378">
        <v>19</v>
      </c>
      <c r="CE378">
        <v>16</v>
      </c>
      <c r="CF378">
        <v>11</v>
      </c>
      <c r="CG378">
        <v>4</v>
      </c>
      <c r="CH378">
        <v>5</v>
      </c>
      <c r="CI378">
        <v>13</v>
      </c>
      <c r="CJ378">
        <v>9</v>
      </c>
      <c r="CK378">
        <v>278</v>
      </c>
      <c r="CL378">
        <v>58</v>
      </c>
      <c r="CM378">
        <v>313</v>
      </c>
      <c r="CN378">
        <v>329</v>
      </c>
      <c r="CO378">
        <v>0</v>
      </c>
      <c r="CP378">
        <v>0</v>
      </c>
      <c r="CQ378">
        <v>0</v>
      </c>
      <c r="CR378">
        <v>15</v>
      </c>
      <c r="CS378">
        <v>3</v>
      </c>
      <c r="CT378">
        <v>157</v>
      </c>
      <c r="CU378">
        <v>336</v>
      </c>
      <c r="CV378">
        <v>74</v>
      </c>
      <c r="CW378">
        <v>80</v>
      </c>
      <c r="CX378">
        <v>30</v>
      </c>
      <c r="CY378">
        <v>30</v>
      </c>
      <c r="CZ378">
        <v>55</v>
      </c>
      <c r="DA378">
        <v>42</v>
      </c>
      <c r="DB378">
        <v>25</v>
      </c>
      <c r="DC378">
        <v>0</v>
      </c>
      <c r="DD378">
        <v>0</v>
      </c>
      <c r="DE378">
        <v>0</v>
      </c>
      <c r="DF378">
        <v>30556</v>
      </c>
      <c r="DG378">
        <v>3.84</v>
      </c>
      <c r="DH378">
        <v>52</v>
      </c>
      <c r="DI378">
        <v>257</v>
      </c>
      <c r="DJ378">
        <v>172</v>
      </c>
      <c r="DK378">
        <v>85</v>
      </c>
      <c r="DL378">
        <v>67</v>
      </c>
      <c r="DM378">
        <f t="shared" si="55"/>
        <v>0</v>
      </c>
      <c r="DN378">
        <f t="shared" si="56"/>
        <v>0</v>
      </c>
      <c r="DO378">
        <f t="shared" si="57"/>
        <v>0</v>
      </c>
      <c r="DP378">
        <f t="shared" si="58"/>
        <v>1</v>
      </c>
      <c r="DQ378">
        <f t="shared" si="59"/>
        <v>0</v>
      </c>
      <c r="DR378">
        <f t="shared" si="60"/>
        <v>0</v>
      </c>
      <c r="DS378">
        <f t="shared" si="61"/>
        <v>0</v>
      </c>
      <c r="DT378">
        <f t="shared" si="62"/>
        <v>0</v>
      </c>
      <c r="DU378">
        <f t="shared" si="63"/>
        <v>0</v>
      </c>
      <c r="DV378">
        <f t="shared" si="64"/>
        <v>0</v>
      </c>
      <c r="DW378">
        <f t="shared" si="65"/>
        <v>0</v>
      </c>
    </row>
    <row r="379" spans="1:127" x14ac:dyDescent="0.25">
      <c r="A379">
        <v>20144036407</v>
      </c>
      <c r="B379">
        <v>8888</v>
      </c>
      <c r="C379" t="s">
        <v>154</v>
      </c>
      <c r="D379">
        <v>2.33</v>
      </c>
      <c r="E379">
        <v>20140726</v>
      </c>
      <c r="F379" t="s">
        <v>155</v>
      </c>
      <c r="G379" t="s">
        <v>1442</v>
      </c>
      <c r="H379">
        <v>0</v>
      </c>
      <c r="I379" t="s">
        <v>102</v>
      </c>
      <c r="J379">
        <v>7</v>
      </c>
      <c r="K379" t="s">
        <v>41</v>
      </c>
      <c r="L379" t="s">
        <v>42</v>
      </c>
      <c r="M379" t="s">
        <v>11</v>
      </c>
      <c r="N379" t="s">
        <v>43</v>
      </c>
      <c r="O379" t="s">
        <v>44</v>
      </c>
      <c r="P379" t="s">
        <v>45</v>
      </c>
      <c r="Q379" t="s">
        <v>94</v>
      </c>
      <c r="R379" t="s">
        <v>47</v>
      </c>
      <c r="S379" t="s">
        <v>47</v>
      </c>
      <c r="T379" t="s">
        <v>1445</v>
      </c>
      <c r="U379" t="s">
        <v>110</v>
      </c>
      <c r="V379" t="s">
        <v>51</v>
      </c>
      <c r="W379" t="s">
        <v>50</v>
      </c>
      <c r="X379">
        <v>0</v>
      </c>
      <c r="Y379" t="s">
        <v>11</v>
      </c>
      <c r="Z379" t="s">
        <v>120</v>
      </c>
      <c r="AA379">
        <v>0</v>
      </c>
      <c r="AB379" t="s">
        <v>11</v>
      </c>
      <c r="AC379" t="s">
        <v>86</v>
      </c>
      <c r="AD379" t="s">
        <v>56</v>
      </c>
      <c r="AE379" t="s">
        <v>57</v>
      </c>
      <c r="AF379" t="s">
        <v>98</v>
      </c>
      <c r="AG379" t="s">
        <v>59</v>
      </c>
      <c r="AH379">
        <v>71</v>
      </c>
      <c r="AI379" t="s">
        <v>52</v>
      </c>
      <c r="AJ379" t="s">
        <v>47</v>
      </c>
      <c r="AK379" t="s">
        <v>47</v>
      </c>
      <c r="AL379" t="s">
        <v>54</v>
      </c>
      <c r="AM379" t="s">
        <v>11</v>
      </c>
      <c r="AN379" t="s">
        <v>61</v>
      </c>
      <c r="AO379" t="s">
        <v>62</v>
      </c>
      <c r="AP379" t="s">
        <v>11</v>
      </c>
      <c r="AQ379" t="s">
        <v>63</v>
      </c>
      <c r="AR379">
        <v>0</v>
      </c>
      <c r="AS379">
        <v>0</v>
      </c>
      <c r="AT379">
        <v>0</v>
      </c>
      <c r="AU379">
        <v>1</v>
      </c>
      <c r="AV379" t="s">
        <v>11</v>
      </c>
      <c r="AW379">
        <v>12</v>
      </c>
      <c r="AX379" t="s">
        <v>64</v>
      </c>
      <c r="AY379">
        <v>1</v>
      </c>
      <c r="AZ379" t="s">
        <v>1</v>
      </c>
      <c r="BA379">
        <v>41.469895999999899</v>
      </c>
      <c r="BB379">
        <v>-81.701498000000001</v>
      </c>
      <c r="BC379">
        <v>2014</v>
      </c>
      <c r="BD379">
        <v>7</v>
      </c>
      <c r="BE379">
        <v>12971</v>
      </c>
      <c r="BF379">
        <v>1137</v>
      </c>
      <c r="BG379">
        <v>390351046001</v>
      </c>
      <c r="BH379">
        <v>1927</v>
      </c>
      <c r="BI379">
        <v>227917</v>
      </c>
      <c r="BJ379">
        <v>660</v>
      </c>
      <c r="BK379">
        <v>294</v>
      </c>
      <c r="BL379">
        <v>366</v>
      </c>
      <c r="BM379">
        <v>25.3</v>
      </c>
      <c r="BN379">
        <v>121</v>
      </c>
      <c r="BO379">
        <v>117</v>
      </c>
      <c r="BP379">
        <v>40</v>
      </c>
      <c r="BQ379">
        <v>0</v>
      </c>
      <c r="BR379">
        <v>9</v>
      </c>
      <c r="BS379">
        <v>7</v>
      </c>
      <c r="BT379">
        <v>0</v>
      </c>
      <c r="BU379">
        <v>30</v>
      </c>
      <c r="BV379">
        <v>49</v>
      </c>
      <c r="BW379">
        <v>21</v>
      </c>
      <c r="BX379">
        <v>12</v>
      </c>
      <c r="BY379">
        <v>39</v>
      </c>
      <c r="BZ379">
        <v>19</v>
      </c>
      <c r="CA379">
        <v>69</v>
      </c>
      <c r="CB379">
        <v>50</v>
      </c>
      <c r="CC379">
        <v>0</v>
      </c>
      <c r="CD379">
        <v>19</v>
      </c>
      <c r="CE379">
        <v>16</v>
      </c>
      <c r="CF379">
        <v>11</v>
      </c>
      <c r="CG379">
        <v>4</v>
      </c>
      <c r="CH379">
        <v>5</v>
      </c>
      <c r="CI379">
        <v>13</v>
      </c>
      <c r="CJ379">
        <v>9</v>
      </c>
      <c r="CK379">
        <v>278</v>
      </c>
      <c r="CL379">
        <v>58</v>
      </c>
      <c r="CM379">
        <v>313</v>
      </c>
      <c r="CN379">
        <v>329</v>
      </c>
      <c r="CO379">
        <v>0</v>
      </c>
      <c r="CP379">
        <v>0</v>
      </c>
      <c r="CQ379">
        <v>0</v>
      </c>
      <c r="CR379">
        <v>15</v>
      </c>
      <c r="CS379">
        <v>3</v>
      </c>
      <c r="CT379">
        <v>157</v>
      </c>
      <c r="CU379">
        <v>336</v>
      </c>
      <c r="CV379">
        <v>74</v>
      </c>
      <c r="CW379">
        <v>80</v>
      </c>
      <c r="CX379">
        <v>30</v>
      </c>
      <c r="CY379">
        <v>30</v>
      </c>
      <c r="CZ379">
        <v>55</v>
      </c>
      <c r="DA379">
        <v>42</v>
      </c>
      <c r="DB379">
        <v>25</v>
      </c>
      <c r="DC379">
        <v>0</v>
      </c>
      <c r="DD379">
        <v>0</v>
      </c>
      <c r="DE379">
        <v>0</v>
      </c>
      <c r="DF379">
        <v>30556</v>
      </c>
      <c r="DG379">
        <v>3.84</v>
      </c>
      <c r="DH379">
        <v>52</v>
      </c>
      <c r="DI379">
        <v>257</v>
      </c>
      <c r="DJ379">
        <v>172</v>
      </c>
      <c r="DK379">
        <v>85</v>
      </c>
      <c r="DL379">
        <v>67</v>
      </c>
      <c r="DM379">
        <f t="shared" si="55"/>
        <v>0</v>
      </c>
      <c r="DN379">
        <f t="shared" si="56"/>
        <v>0</v>
      </c>
      <c r="DO379">
        <f t="shared" si="57"/>
        <v>0</v>
      </c>
      <c r="DP379">
        <f t="shared" si="58"/>
        <v>1</v>
      </c>
      <c r="DQ379">
        <f t="shared" si="59"/>
        <v>0</v>
      </c>
      <c r="DR379">
        <f t="shared" si="60"/>
        <v>0</v>
      </c>
      <c r="DS379">
        <f t="shared" si="61"/>
        <v>0</v>
      </c>
      <c r="DT379">
        <f t="shared" si="62"/>
        <v>0</v>
      </c>
      <c r="DU379">
        <f t="shared" si="63"/>
        <v>0</v>
      </c>
      <c r="DV379">
        <f t="shared" si="64"/>
        <v>0</v>
      </c>
      <c r="DW379">
        <f t="shared" si="65"/>
        <v>0</v>
      </c>
    </row>
    <row r="380" spans="1:127" x14ac:dyDescent="0.25">
      <c r="A380">
        <v>20134014639</v>
      </c>
      <c r="B380">
        <v>2578</v>
      </c>
      <c r="C380" t="s">
        <v>247</v>
      </c>
      <c r="D380">
        <v>0.79</v>
      </c>
      <c r="E380">
        <v>20130306</v>
      </c>
      <c r="F380" t="s">
        <v>226</v>
      </c>
      <c r="G380" t="s">
        <v>400</v>
      </c>
      <c r="H380">
        <v>0</v>
      </c>
      <c r="I380" t="s">
        <v>82</v>
      </c>
      <c r="J380">
        <v>14</v>
      </c>
      <c r="K380" t="s">
        <v>41</v>
      </c>
      <c r="L380" t="s">
        <v>42</v>
      </c>
      <c r="M380" t="s">
        <v>11</v>
      </c>
      <c r="N380" t="s">
        <v>43</v>
      </c>
      <c r="O380" t="s">
        <v>44</v>
      </c>
      <c r="P380" t="s">
        <v>45</v>
      </c>
      <c r="Q380" t="s">
        <v>72</v>
      </c>
      <c r="R380" t="s">
        <v>95</v>
      </c>
      <c r="S380" t="s">
        <v>48</v>
      </c>
      <c r="T380" t="s">
        <v>1446</v>
      </c>
      <c r="U380" t="s">
        <v>123</v>
      </c>
      <c r="V380" t="s">
        <v>51</v>
      </c>
      <c r="W380" t="s">
        <v>50</v>
      </c>
      <c r="X380">
        <v>0</v>
      </c>
      <c r="Y380" t="s">
        <v>52</v>
      </c>
      <c r="Z380" t="s">
        <v>74</v>
      </c>
      <c r="AA380" t="s">
        <v>54</v>
      </c>
      <c r="AB380" t="s">
        <v>11</v>
      </c>
      <c r="AC380" t="s">
        <v>86</v>
      </c>
      <c r="AD380" t="s">
        <v>56</v>
      </c>
      <c r="AE380" t="s">
        <v>57</v>
      </c>
      <c r="AF380" t="s">
        <v>98</v>
      </c>
      <c r="AG380" t="s">
        <v>59</v>
      </c>
      <c r="AH380">
        <v>21</v>
      </c>
      <c r="AI380" t="s">
        <v>52</v>
      </c>
      <c r="AJ380" t="s">
        <v>76</v>
      </c>
      <c r="AK380" t="s">
        <v>77</v>
      </c>
      <c r="AL380" t="s">
        <v>54</v>
      </c>
      <c r="AM380" t="s">
        <v>11</v>
      </c>
      <c r="AN380" t="s">
        <v>61</v>
      </c>
      <c r="AO380" t="s">
        <v>62</v>
      </c>
      <c r="AP380" t="s">
        <v>1447</v>
      </c>
      <c r="AQ380" t="s">
        <v>63</v>
      </c>
      <c r="AR380">
        <v>0</v>
      </c>
      <c r="AS380">
        <v>0</v>
      </c>
      <c r="AT380">
        <v>1</v>
      </c>
      <c r="AU380">
        <v>0</v>
      </c>
      <c r="AV380" t="s">
        <v>11</v>
      </c>
      <c r="AW380">
        <v>12</v>
      </c>
      <c r="AX380" t="s">
        <v>64</v>
      </c>
      <c r="AY380">
        <v>1</v>
      </c>
      <c r="AZ380" t="s">
        <v>1</v>
      </c>
      <c r="BA380">
        <v>41.506633000000001</v>
      </c>
      <c r="BB380">
        <v>-81.689243000000005</v>
      </c>
      <c r="BC380">
        <v>2013</v>
      </c>
      <c r="BD380">
        <v>3</v>
      </c>
      <c r="BE380">
        <v>13141</v>
      </c>
      <c r="BF380">
        <v>163</v>
      </c>
      <c r="BG380">
        <v>390351078021</v>
      </c>
      <c r="BH380">
        <v>1904</v>
      </c>
      <c r="BI380">
        <v>417649</v>
      </c>
      <c r="BJ380">
        <v>366</v>
      </c>
      <c r="BK380">
        <v>192</v>
      </c>
      <c r="BL380">
        <v>174</v>
      </c>
      <c r="BM380">
        <v>58.299999999999898</v>
      </c>
      <c r="BN380">
        <v>0</v>
      </c>
      <c r="BO380">
        <v>0</v>
      </c>
      <c r="BP380">
        <v>0</v>
      </c>
      <c r="BQ380">
        <v>0</v>
      </c>
      <c r="BR380">
        <v>0</v>
      </c>
      <c r="BS380">
        <v>21</v>
      </c>
      <c r="BT380">
        <v>0</v>
      </c>
      <c r="BU380">
        <v>0</v>
      </c>
      <c r="BV380">
        <v>19</v>
      </c>
      <c r="BW380">
        <v>31</v>
      </c>
      <c r="BX380">
        <v>0</v>
      </c>
      <c r="BY380">
        <v>0</v>
      </c>
      <c r="BZ380">
        <v>10</v>
      </c>
      <c r="CA380">
        <v>44</v>
      </c>
      <c r="CB380">
        <v>80</v>
      </c>
      <c r="CC380">
        <v>11</v>
      </c>
      <c r="CD380">
        <v>29</v>
      </c>
      <c r="CE380">
        <v>27</v>
      </c>
      <c r="CF380">
        <v>23</v>
      </c>
      <c r="CG380">
        <v>26</v>
      </c>
      <c r="CH380">
        <v>23</v>
      </c>
      <c r="CI380">
        <v>18</v>
      </c>
      <c r="CJ380">
        <v>4</v>
      </c>
      <c r="CK380">
        <v>0</v>
      </c>
      <c r="CL380">
        <v>121</v>
      </c>
      <c r="CM380">
        <v>229</v>
      </c>
      <c r="CN380">
        <v>70</v>
      </c>
      <c r="CO380">
        <v>0</v>
      </c>
      <c r="CP380">
        <v>48</v>
      </c>
      <c r="CQ380">
        <v>0</v>
      </c>
      <c r="CR380">
        <v>0</v>
      </c>
      <c r="CS380">
        <v>19</v>
      </c>
      <c r="CT380">
        <v>0</v>
      </c>
      <c r="CU380">
        <v>345</v>
      </c>
      <c r="CV380">
        <v>77</v>
      </c>
      <c r="CW380">
        <v>153</v>
      </c>
      <c r="CX380">
        <v>10</v>
      </c>
      <c r="CY380">
        <v>0</v>
      </c>
      <c r="CZ380">
        <v>59</v>
      </c>
      <c r="DA380">
        <v>23</v>
      </c>
      <c r="DB380">
        <v>16</v>
      </c>
      <c r="DC380">
        <v>7</v>
      </c>
      <c r="DD380">
        <v>0</v>
      </c>
      <c r="DE380">
        <v>0</v>
      </c>
      <c r="DF380">
        <v>8771</v>
      </c>
      <c r="DG380">
        <v>1.35</v>
      </c>
      <c r="DH380">
        <v>224</v>
      </c>
      <c r="DI380">
        <v>356</v>
      </c>
      <c r="DJ380">
        <v>271</v>
      </c>
      <c r="DK380">
        <v>85</v>
      </c>
      <c r="DL380">
        <v>7</v>
      </c>
      <c r="DM380">
        <f t="shared" si="55"/>
        <v>0</v>
      </c>
      <c r="DN380">
        <f t="shared" si="56"/>
        <v>0</v>
      </c>
      <c r="DO380">
        <f t="shared" si="57"/>
        <v>1</v>
      </c>
      <c r="DP380">
        <f t="shared" si="58"/>
        <v>0</v>
      </c>
      <c r="DQ380">
        <f t="shared" si="59"/>
        <v>0</v>
      </c>
      <c r="DR380">
        <f t="shared" si="60"/>
        <v>0</v>
      </c>
      <c r="DS380">
        <f t="shared" si="61"/>
        <v>0</v>
      </c>
      <c r="DT380">
        <f t="shared" si="62"/>
        <v>0</v>
      </c>
      <c r="DU380">
        <f t="shared" si="63"/>
        <v>0</v>
      </c>
      <c r="DV380">
        <f t="shared" si="64"/>
        <v>0</v>
      </c>
      <c r="DW380">
        <f t="shared" si="65"/>
        <v>0</v>
      </c>
    </row>
    <row r="381" spans="1:127" x14ac:dyDescent="0.25">
      <c r="A381">
        <v>20134014943</v>
      </c>
      <c r="B381">
        <v>2348</v>
      </c>
      <c r="C381" t="s">
        <v>124</v>
      </c>
      <c r="D381">
        <v>0.54</v>
      </c>
      <c r="E381">
        <v>20130301</v>
      </c>
      <c r="F381" t="s">
        <v>109</v>
      </c>
      <c r="G381">
        <v>8</v>
      </c>
      <c r="H381">
        <v>0</v>
      </c>
      <c r="I381" t="s">
        <v>125</v>
      </c>
      <c r="J381">
        <v>18</v>
      </c>
      <c r="K381" t="s">
        <v>68</v>
      </c>
      <c r="L381" t="s">
        <v>42</v>
      </c>
      <c r="M381" t="s">
        <v>11</v>
      </c>
      <c r="N381" t="s">
        <v>43</v>
      </c>
      <c r="O381" t="s">
        <v>44</v>
      </c>
      <c r="P381" t="s">
        <v>104</v>
      </c>
      <c r="Q381" t="s">
        <v>94</v>
      </c>
      <c r="R381" t="s">
        <v>47</v>
      </c>
      <c r="S381" t="s">
        <v>47</v>
      </c>
      <c r="T381" t="s">
        <v>1448</v>
      </c>
      <c r="U381" t="s">
        <v>110</v>
      </c>
      <c r="V381" t="s">
        <v>51</v>
      </c>
      <c r="W381" t="s">
        <v>77</v>
      </c>
      <c r="X381" t="s">
        <v>11</v>
      </c>
      <c r="Y381" t="s">
        <v>11</v>
      </c>
      <c r="Z381" t="s">
        <v>74</v>
      </c>
      <c r="AA381">
        <v>0</v>
      </c>
      <c r="AB381" t="s">
        <v>11</v>
      </c>
      <c r="AC381" t="s">
        <v>86</v>
      </c>
      <c r="AD381" t="s">
        <v>56</v>
      </c>
      <c r="AE381" t="s">
        <v>119</v>
      </c>
      <c r="AF381" t="s">
        <v>122</v>
      </c>
      <c r="AG381" t="s">
        <v>59</v>
      </c>
      <c r="AH381">
        <v>39</v>
      </c>
      <c r="AI381" t="s">
        <v>52</v>
      </c>
      <c r="AJ381" t="s">
        <v>50</v>
      </c>
      <c r="AK381" t="s">
        <v>51</v>
      </c>
      <c r="AL381" t="s">
        <v>54</v>
      </c>
      <c r="AM381" t="s">
        <v>11</v>
      </c>
      <c r="AN381" t="s">
        <v>61</v>
      </c>
      <c r="AO381" t="s">
        <v>62</v>
      </c>
      <c r="AP381" t="s">
        <v>1449</v>
      </c>
      <c r="AQ381" t="s">
        <v>63</v>
      </c>
      <c r="AR381">
        <v>0</v>
      </c>
      <c r="AS381">
        <v>0</v>
      </c>
      <c r="AT381">
        <v>1</v>
      </c>
      <c r="AU381">
        <v>0</v>
      </c>
      <c r="AV381" t="s">
        <v>126</v>
      </c>
      <c r="AW381">
        <v>12</v>
      </c>
      <c r="AX381" t="s">
        <v>64</v>
      </c>
      <c r="AY381">
        <v>1</v>
      </c>
      <c r="AZ381" t="s">
        <v>1</v>
      </c>
      <c r="BA381">
        <v>41.498775000000002</v>
      </c>
      <c r="BB381">
        <v>-81.687102999999894</v>
      </c>
      <c r="BC381">
        <v>2013</v>
      </c>
      <c r="BD381">
        <v>3</v>
      </c>
      <c r="BE381">
        <v>13163</v>
      </c>
      <c r="BF381">
        <v>162</v>
      </c>
      <c r="BG381">
        <v>390351077011</v>
      </c>
      <c r="BH381">
        <v>2142</v>
      </c>
      <c r="BI381">
        <v>1770609</v>
      </c>
      <c r="BJ381">
        <v>1377</v>
      </c>
      <c r="BK381">
        <v>688</v>
      </c>
      <c r="BL381">
        <v>689</v>
      </c>
      <c r="BM381">
        <v>31.1999999999999</v>
      </c>
      <c r="BN381">
        <v>19</v>
      </c>
      <c r="BO381">
        <v>0</v>
      </c>
      <c r="BP381">
        <v>0</v>
      </c>
      <c r="BQ381">
        <v>0</v>
      </c>
      <c r="BR381">
        <v>35</v>
      </c>
      <c r="BS381">
        <v>50</v>
      </c>
      <c r="BT381">
        <v>14</v>
      </c>
      <c r="BU381">
        <v>173</v>
      </c>
      <c r="BV381">
        <v>326</v>
      </c>
      <c r="BW381">
        <v>228</v>
      </c>
      <c r="BX381">
        <v>82</v>
      </c>
      <c r="BY381">
        <v>93</v>
      </c>
      <c r="BZ381">
        <v>60</v>
      </c>
      <c r="CA381">
        <v>93</v>
      </c>
      <c r="CB381">
        <v>168</v>
      </c>
      <c r="CC381">
        <v>7</v>
      </c>
      <c r="CD381">
        <v>19</v>
      </c>
      <c r="CE381">
        <v>10</v>
      </c>
      <c r="CF381">
        <v>0</v>
      </c>
      <c r="CG381">
        <v>0</v>
      </c>
      <c r="CH381">
        <v>0</v>
      </c>
      <c r="CI381">
        <v>0</v>
      </c>
      <c r="CJ381">
        <v>0</v>
      </c>
      <c r="CK381">
        <v>19</v>
      </c>
      <c r="CL381">
        <v>10</v>
      </c>
      <c r="CM381">
        <v>358</v>
      </c>
      <c r="CN381">
        <v>871</v>
      </c>
      <c r="CO381">
        <v>30</v>
      </c>
      <c r="CP381">
        <v>62</v>
      </c>
      <c r="CQ381">
        <v>0</v>
      </c>
      <c r="CR381">
        <v>19</v>
      </c>
      <c r="CS381">
        <v>37</v>
      </c>
      <c r="CT381">
        <v>22</v>
      </c>
      <c r="CU381">
        <v>1086</v>
      </c>
      <c r="CV381">
        <v>130</v>
      </c>
      <c r="CW381">
        <v>154</v>
      </c>
      <c r="CX381">
        <v>40</v>
      </c>
      <c r="CY381">
        <v>40</v>
      </c>
      <c r="CZ381">
        <v>101</v>
      </c>
      <c r="DA381">
        <v>0</v>
      </c>
      <c r="DB381">
        <v>310</v>
      </c>
      <c r="DC381">
        <v>152</v>
      </c>
      <c r="DD381">
        <v>140</v>
      </c>
      <c r="DE381">
        <v>19</v>
      </c>
      <c r="DF381">
        <v>36786</v>
      </c>
      <c r="DG381">
        <v>1.54</v>
      </c>
      <c r="DH381">
        <v>353</v>
      </c>
      <c r="DI381">
        <v>990</v>
      </c>
      <c r="DJ381">
        <v>896</v>
      </c>
      <c r="DK381">
        <v>94</v>
      </c>
      <c r="DL381">
        <v>55</v>
      </c>
      <c r="DM381">
        <f t="shared" si="55"/>
        <v>0</v>
      </c>
      <c r="DN381">
        <f t="shared" si="56"/>
        <v>0</v>
      </c>
      <c r="DO381">
        <f t="shared" si="57"/>
        <v>1</v>
      </c>
      <c r="DP381">
        <f t="shared" si="58"/>
        <v>0</v>
      </c>
      <c r="DQ381">
        <f t="shared" si="59"/>
        <v>0</v>
      </c>
      <c r="DR381">
        <f t="shared" si="60"/>
        <v>0</v>
      </c>
      <c r="DS381">
        <f t="shared" si="61"/>
        <v>0</v>
      </c>
      <c r="DT381">
        <f t="shared" si="62"/>
        <v>0</v>
      </c>
      <c r="DU381">
        <f t="shared" si="63"/>
        <v>0</v>
      </c>
      <c r="DV381">
        <f t="shared" si="64"/>
        <v>0</v>
      </c>
      <c r="DW381">
        <f t="shared" si="65"/>
        <v>0</v>
      </c>
    </row>
    <row r="382" spans="1:127" x14ac:dyDescent="0.25">
      <c r="A382">
        <v>20134015223</v>
      </c>
      <c r="B382">
        <v>2489</v>
      </c>
      <c r="C382" t="s">
        <v>107</v>
      </c>
      <c r="D382">
        <v>15.52</v>
      </c>
      <c r="E382">
        <v>20130304</v>
      </c>
      <c r="F382" t="s">
        <v>108</v>
      </c>
      <c r="G382" t="s">
        <v>131</v>
      </c>
      <c r="H382">
        <v>0</v>
      </c>
      <c r="I382" t="s">
        <v>40</v>
      </c>
      <c r="J382">
        <v>13</v>
      </c>
      <c r="K382" t="s">
        <v>41</v>
      </c>
      <c r="L382" t="s">
        <v>42</v>
      </c>
      <c r="M382" t="s">
        <v>11</v>
      </c>
      <c r="N382" t="s">
        <v>43</v>
      </c>
      <c r="O382" t="s">
        <v>71</v>
      </c>
      <c r="P382" t="s">
        <v>45</v>
      </c>
      <c r="Q382" t="s">
        <v>94</v>
      </c>
      <c r="R382" t="s">
        <v>119</v>
      </c>
      <c r="S382" t="s">
        <v>122</v>
      </c>
      <c r="T382" t="s">
        <v>1450</v>
      </c>
      <c r="U382" t="s">
        <v>59</v>
      </c>
      <c r="V382" t="s">
        <v>50</v>
      </c>
      <c r="W382" t="s">
        <v>51</v>
      </c>
      <c r="X382">
        <v>47</v>
      </c>
      <c r="Y382" t="s">
        <v>52</v>
      </c>
      <c r="Z382" t="s">
        <v>132</v>
      </c>
      <c r="AA382" t="s">
        <v>54</v>
      </c>
      <c r="AB382" t="s">
        <v>11</v>
      </c>
      <c r="AC382" t="s">
        <v>75</v>
      </c>
      <c r="AD382" t="s">
        <v>97</v>
      </c>
      <c r="AE382" t="s">
        <v>54</v>
      </c>
      <c r="AF382" t="s">
        <v>96</v>
      </c>
      <c r="AG382" t="s">
        <v>89</v>
      </c>
      <c r="AH382">
        <v>31</v>
      </c>
      <c r="AI382" t="s">
        <v>52</v>
      </c>
      <c r="AJ382" t="s">
        <v>51</v>
      </c>
      <c r="AK382" t="s">
        <v>77</v>
      </c>
      <c r="AL382" t="s">
        <v>54</v>
      </c>
      <c r="AM382" t="s">
        <v>11</v>
      </c>
      <c r="AN382" t="s">
        <v>61</v>
      </c>
      <c r="AO382" t="s">
        <v>62</v>
      </c>
      <c r="AP382" t="s">
        <v>1451</v>
      </c>
      <c r="AQ382" t="s">
        <v>63</v>
      </c>
      <c r="AR382">
        <v>0</v>
      </c>
      <c r="AS382">
        <v>0</v>
      </c>
      <c r="AT382">
        <v>0</v>
      </c>
      <c r="AU382">
        <v>1</v>
      </c>
      <c r="AV382" t="s">
        <v>11</v>
      </c>
      <c r="AW382">
        <v>12</v>
      </c>
      <c r="AX382" t="s">
        <v>64</v>
      </c>
      <c r="AY382">
        <v>1</v>
      </c>
      <c r="AZ382" t="s">
        <v>1</v>
      </c>
      <c r="BA382">
        <v>41.500548000000002</v>
      </c>
      <c r="BB382">
        <v>-81.691896</v>
      </c>
      <c r="BC382">
        <v>2013</v>
      </c>
      <c r="BD382">
        <v>3</v>
      </c>
      <c r="BE382">
        <v>13185</v>
      </c>
      <c r="BF382">
        <v>162</v>
      </c>
      <c r="BG382">
        <v>390351077011</v>
      </c>
      <c r="BH382">
        <v>2142</v>
      </c>
      <c r="BI382">
        <v>1770609</v>
      </c>
      <c r="BJ382">
        <v>1377</v>
      </c>
      <c r="BK382">
        <v>688</v>
      </c>
      <c r="BL382">
        <v>689</v>
      </c>
      <c r="BM382">
        <v>31.1999999999999</v>
      </c>
      <c r="BN382">
        <v>19</v>
      </c>
      <c r="BO382">
        <v>0</v>
      </c>
      <c r="BP382">
        <v>0</v>
      </c>
      <c r="BQ382">
        <v>0</v>
      </c>
      <c r="BR382">
        <v>35</v>
      </c>
      <c r="BS382">
        <v>50</v>
      </c>
      <c r="BT382">
        <v>14</v>
      </c>
      <c r="BU382">
        <v>173</v>
      </c>
      <c r="BV382">
        <v>326</v>
      </c>
      <c r="BW382">
        <v>228</v>
      </c>
      <c r="BX382">
        <v>82</v>
      </c>
      <c r="BY382">
        <v>93</v>
      </c>
      <c r="BZ382">
        <v>60</v>
      </c>
      <c r="CA382">
        <v>93</v>
      </c>
      <c r="CB382">
        <v>168</v>
      </c>
      <c r="CC382">
        <v>7</v>
      </c>
      <c r="CD382">
        <v>19</v>
      </c>
      <c r="CE382">
        <v>10</v>
      </c>
      <c r="CF382">
        <v>0</v>
      </c>
      <c r="CG382">
        <v>0</v>
      </c>
      <c r="CH382">
        <v>0</v>
      </c>
      <c r="CI382">
        <v>0</v>
      </c>
      <c r="CJ382">
        <v>0</v>
      </c>
      <c r="CK382">
        <v>19</v>
      </c>
      <c r="CL382">
        <v>10</v>
      </c>
      <c r="CM382">
        <v>358</v>
      </c>
      <c r="CN382">
        <v>871</v>
      </c>
      <c r="CO382">
        <v>30</v>
      </c>
      <c r="CP382">
        <v>62</v>
      </c>
      <c r="CQ382">
        <v>0</v>
      </c>
      <c r="CR382">
        <v>19</v>
      </c>
      <c r="CS382">
        <v>37</v>
      </c>
      <c r="CT382">
        <v>22</v>
      </c>
      <c r="CU382">
        <v>1086</v>
      </c>
      <c r="CV382">
        <v>130</v>
      </c>
      <c r="CW382">
        <v>154</v>
      </c>
      <c r="CX382">
        <v>40</v>
      </c>
      <c r="CY382">
        <v>40</v>
      </c>
      <c r="CZ382">
        <v>101</v>
      </c>
      <c r="DA382">
        <v>0</v>
      </c>
      <c r="DB382">
        <v>310</v>
      </c>
      <c r="DC382">
        <v>152</v>
      </c>
      <c r="DD382">
        <v>140</v>
      </c>
      <c r="DE382">
        <v>19</v>
      </c>
      <c r="DF382">
        <v>36786</v>
      </c>
      <c r="DG382">
        <v>1.54</v>
      </c>
      <c r="DH382">
        <v>353</v>
      </c>
      <c r="DI382">
        <v>990</v>
      </c>
      <c r="DJ382">
        <v>896</v>
      </c>
      <c r="DK382">
        <v>94</v>
      </c>
      <c r="DL382">
        <v>55</v>
      </c>
      <c r="DM382">
        <f t="shared" si="55"/>
        <v>0</v>
      </c>
      <c r="DN382">
        <f t="shared" si="56"/>
        <v>0</v>
      </c>
      <c r="DO382">
        <f t="shared" si="57"/>
        <v>1</v>
      </c>
      <c r="DP382">
        <f t="shared" si="58"/>
        <v>0</v>
      </c>
      <c r="DQ382">
        <f t="shared" si="59"/>
        <v>0</v>
      </c>
      <c r="DR382">
        <f t="shared" si="60"/>
        <v>0</v>
      </c>
      <c r="DS382">
        <f t="shared" si="61"/>
        <v>0</v>
      </c>
      <c r="DT382">
        <f t="shared" si="62"/>
        <v>0</v>
      </c>
      <c r="DU382">
        <f t="shared" si="63"/>
        <v>0</v>
      </c>
      <c r="DV382">
        <f t="shared" si="64"/>
        <v>0</v>
      </c>
      <c r="DW382">
        <f t="shared" si="65"/>
        <v>0</v>
      </c>
    </row>
    <row r="383" spans="1:127" x14ac:dyDescent="0.25">
      <c r="A383">
        <v>20134015697</v>
      </c>
      <c r="B383">
        <v>2508</v>
      </c>
      <c r="C383" t="s">
        <v>154</v>
      </c>
      <c r="D383">
        <v>2.42</v>
      </c>
      <c r="E383">
        <v>20130305</v>
      </c>
      <c r="F383" t="s">
        <v>155</v>
      </c>
      <c r="G383">
        <v>25</v>
      </c>
      <c r="H383">
        <v>0</v>
      </c>
      <c r="I383" t="s">
        <v>115</v>
      </c>
      <c r="J383">
        <v>14</v>
      </c>
      <c r="K383" t="s">
        <v>41</v>
      </c>
      <c r="L383" t="s">
        <v>42</v>
      </c>
      <c r="M383" t="s">
        <v>11</v>
      </c>
      <c r="N383" t="s">
        <v>43</v>
      </c>
      <c r="O383" t="s">
        <v>71</v>
      </c>
      <c r="P383" t="s">
        <v>45</v>
      </c>
      <c r="Q383" t="s">
        <v>94</v>
      </c>
      <c r="R383" t="s">
        <v>274</v>
      </c>
      <c r="S383" t="s">
        <v>96</v>
      </c>
      <c r="T383" t="s">
        <v>1452</v>
      </c>
      <c r="U383" t="s">
        <v>89</v>
      </c>
      <c r="V383" t="s">
        <v>76</v>
      </c>
      <c r="W383" t="s">
        <v>47</v>
      </c>
      <c r="X383">
        <v>27</v>
      </c>
      <c r="Y383" t="s">
        <v>52</v>
      </c>
      <c r="Z383" t="s">
        <v>85</v>
      </c>
      <c r="AA383" t="s">
        <v>54</v>
      </c>
      <c r="AB383" t="s">
        <v>11</v>
      </c>
      <c r="AC383" t="s">
        <v>86</v>
      </c>
      <c r="AD383" t="s">
        <v>56</v>
      </c>
      <c r="AE383" t="s">
        <v>95</v>
      </c>
      <c r="AF383" t="s">
        <v>122</v>
      </c>
      <c r="AG383" t="s">
        <v>59</v>
      </c>
      <c r="AH383">
        <v>68</v>
      </c>
      <c r="AI383" t="s">
        <v>52</v>
      </c>
      <c r="AJ383" t="s">
        <v>51</v>
      </c>
      <c r="AK383" t="s">
        <v>50</v>
      </c>
      <c r="AL383" t="s">
        <v>54</v>
      </c>
      <c r="AM383" t="s">
        <v>11</v>
      </c>
      <c r="AN383" t="s">
        <v>61</v>
      </c>
      <c r="AO383" t="s">
        <v>62</v>
      </c>
      <c r="AP383" t="s">
        <v>1453</v>
      </c>
      <c r="AQ383" t="s">
        <v>63</v>
      </c>
      <c r="AR383">
        <v>0</v>
      </c>
      <c r="AS383">
        <v>0</v>
      </c>
      <c r="AT383">
        <v>1</v>
      </c>
      <c r="AU383">
        <v>0</v>
      </c>
      <c r="AV383" t="s">
        <v>11</v>
      </c>
      <c r="AW383">
        <v>12</v>
      </c>
      <c r="AX383" t="s">
        <v>64</v>
      </c>
      <c r="AY383">
        <v>1</v>
      </c>
      <c r="AZ383" t="s">
        <v>1</v>
      </c>
      <c r="BA383">
        <v>41.469929</v>
      </c>
      <c r="BB383">
        <v>-81.699749999999895</v>
      </c>
      <c r="BC383">
        <v>2013</v>
      </c>
      <c r="BD383">
        <v>3</v>
      </c>
      <c r="BE383">
        <v>13224</v>
      </c>
      <c r="BF383">
        <v>110</v>
      </c>
      <c r="BG383">
        <v>390351039001</v>
      </c>
      <c r="BH383">
        <v>1786</v>
      </c>
      <c r="BI383">
        <v>463360</v>
      </c>
      <c r="BJ383">
        <v>949</v>
      </c>
      <c r="BK383">
        <v>471</v>
      </c>
      <c r="BL383">
        <v>478</v>
      </c>
      <c r="BM383">
        <v>37.6</v>
      </c>
      <c r="BN383">
        <v>36</v>
      </c>
      <c r="BO383">
        <v>67</v>
      </c>
      <c r="BP383">
        <v>89</v>
      </c>
      <c r="BQ383">
        <v>40</v>
      </c>
      <c r="BR383">
        <v>36</v>
      </c>
      <c r="BS383">
        <v>23</v>
      </c>
      <c r="BT383">
        <v>5</v>
      </c>
      <c r="BU383">
        <v>40</v>
      </c>
      <c r="BV383">
        <v>46</v>
      </c>
      <c r="BW383">
        <v>48</v>
      </c>
      <c r="BX383">
        <v>67</v>
      </c>
      <c r="BY383">
        <v>54</v>
      </c>
      <c r="BZ383">
        <v>80</v>
      </c>
      <c r="CA383">
        <v>88</v>
      </c>
      <c r="CB383">
        <v>51</v>
      </c>
      <c r="CC383">
        <v>0</v>
      </c>
      <c r="CD383">
        <v>38</v>
      </c>
      <c r="CE383">
        <v>38</v>
      </c>
      <c r="CF383">
        <v>60</v>
      </c>
      <c r="CG383">
        <v>32</v>
      </c>
      <c r="CH383">
        <v>7</v>
      </c>
      <c r="CI383">
        <v>0</v>
      </c>
      <c r="CJ383">
        <v>4</v>
      </c>
      <c r="CK383">
        <v>232</v>
      </c>
      <c r="CL383">
        <v>141</v>
      </c>
      <c r="CM383">
        <v>347</v>
      </c>
      <c r="CN383">
        <v>421</v>
      </c>
      <c r="CO383">
        <v>0</v>
      </c>
      <c r="CP383">
        <v>0</v>
      </c>
      <c r="CQ383">
        <v>0</v>
      </c>
      <c r="CR383">
        <v>171</v>
      </c>
      <c r="CS383">
        <v>10</v>
      </c>
      <c r="CT383">
        <v>432</v>
      </c>
      <c r="CU383">
        <v>613</v>
      </c>
      <c r="CV383">
        <v>245</v>
      </c>
      <c r="CW383">
        <v>113</v>
      </c>
      <c r="CX383">
        <v>33</v>
      </c>
      <c r="CY383">
        <v>36</v>
      </c>
      <c r="CZ383">
        <v>113</v>
      </c>
      <c r="DA383">
        <v>24</v>
      </c>
      <c r="DB383">
        <v>35</v>
      </c>
      <c r="DC383">
        <v>14</v>
      </c>
      <c r="DD383">
        <v>0</v>
      </c>
      <c r="DE383">
        <v>0</v>
      </c>
      <c r="DF383">
        <v>14904</v>
      </c>
      <c r="DG383">
        <v>2.4900000000000002</v>
      </c>
      <c r="DH383">
        <v>148</v>
      </c>
      <c r="DI383">
        <v>440</v>
      </c>
      <c r="DJ383">
        <v>381</v>
      </c>
      <c r="DK383">
        <v>59</v>
      </c>
      <c r="DL383">
        <v>131</v>
      </c>
      <c r="DM383">
        <f t="shared" si="55"/>
        <v>0</v>
      </c>
      <c r="DN383">
        <f t="shared" si="56"/>
        <v>0</v>
      </c>
      <c r="DO383">
        <f t="shared" si="57"/>
        <v>1</v>
      </c>
      <c r="DP383">
        <f t="shared" si="58"/>
        <v>0</v>
      </c>
      <c r="DQ383">
        <f t="shared" si="59"/>
        <v>0</v>
      </c>
      <c r="DR383">
        <f t="shared" si="60"/>
        <v>0</v>
      </c>
      <c r="DS383">
        <f t="shared" si="61"/>
        <v>0</v>
      </c>
      <c r="DT383">
        <f t="shared" si="62"/>
        <v>0</v>
      </c>
      <c r="DU383">
        <f t="shared" si="63"/>
        <v>0</v>
      </c>
      <c r="DV383">
        <f t="shared" si="64"/>
        <v>0</v>
      </c>
      <c r="DW383">
        <f t="shared" si="65"/>
        <v>0</v>
      </c>
    </row>
    <row r="384" spans="1:127" x14ac:dyDescent="0.25">
      <c r="A384">
        <v>20134017300</v>
      </c>
      <c r="B384">
        <v>2810</v>
      </c>
      <c r="C384" t="s">
        <v>124</v>
      </c>
      <c r="D384">
        <v>1.22</v>
      </c>
      <c r="E384">
        <v>20130313</v>
      </c>
      <c r="F384" t="s">
        <v>109</v>
      </c>
      <c r="G384" t="s">
        <v>1454</v>
      </c>
      <c r="H384">
        <v>0</v>
      </c>
      <c r="I384" t="s">
        <v>82</v>
      </c>
      <c r="J384">
        <v>9</v>
      </c>
      <c r="K384" t="s">
        <v>199</v>
      </c>
      <c r="L384" t="s">
        <v>42</v>
      </c>
      <c r="M384" t="s">
        <v>11</v>
      </c>
      <c r="N384" t="s">
        <v>43</v>
      </c>
      <c r="O384" t="s">
        <v>71</v>
      </c>
      <c r="P384" t="s">
        <v>45</v>
      </c>
      <c r="Q384" t="s">
        <v>46</v>
      </c>
      <c r="R384" t="s">
        <v>47</v>
      </c>
      <c r="S384" t="s">
        <v>47</v>
      </c>
      <c r="T384" t="s">
        <v>1455</v>
      </c>
      <c r="U384" t="s">
        <v>89</v>
      </c>
      <c r="V384" t="s">
        <v>51</v>
      </c>
      <c r="W384" t="s">
        <v>77</v>
      </c>
      <c r="X384">
        <v>0</v>
      </c>
      <c r="Y384" t="s">
        <v>11</v>
      </c>
      <c r="Z384" t="s">
        <v>85</v>
      </c>
      <c r="AA384" t="s">
        <v>54</v>
      </c>
      <c r="AB384" t="s">
        <v>11</v>
      </c>
      <c r="AC384" t="s">
        <v>86</v>
      </c>
      <c r="AD384" t="s">
        <v>56</v>
      </c>
      <c r="AE384" t="s">
        <v>57</v>
      </c>
      <c r="AF384" t="s">
        <v>98</v>
      </c>
      <c r="AG384" t="s">
        <v>59</v>
      </c>
      <c r="AH384">
        <v>35</v>
      </c>
      <c r="AI384" t="s">
        <v>52</v>
      </c>
      <c r="AJ384" t="s">
        <v>76</v>
      </c>
      <c r="AK384" t="s">
        <v>77</v>
      </c>
      <c r="AL384" t="s">
        <v>54</v>
      </c>
      <c r="AM384" t="s">
        <v>11</v>
      </c>
      <c r="AN384" t="s">
        <v>192</v>
      </c>
      <c r="AO384" t="s">
        <v>62</v>
      </c>
      <c r="AP384" t="s">
        <v>1456</v>
      </c>
      <c r="AQ384" t="s">
        <v>63</v>
      </c>
      <c r="AR384">
        <v>0</v>
      </c>
      <c r="AS384">
        <v>0</v>
      </c>
      <c r="AT384">
        <v>1</v>
      </c>
      <c r="AU384">
        <v>0</v>
      </c>
      <c r="AV384" t="s">
        <v>126</v>
      </c>
      <c r="AW384">
        <v>12</v>
      </c>
      <c r="AX384" t="s">
        <v>64</v>
      </c>
      <c r="AY384">
        <v>1</v>
      </c>
      <c r="AZ384" t="s">
        <v>90</v>
      </c>
      <c r="BA384">
        <v>41.500376000000003</v>
      </c>
      <c r="BB384">
        <v>-81.674308999999894</v>
      </c>
      <c r="BC384">
        <v>2013</v>
      </c>
      <c r="BD384">
        <v>3</v>
      </c>
      <c r="BE384">
        <v>13264</v>
      </c>
      <c r="BF384">
        <v>1</v>
      </c>
      <c r="BG384">
        <v>390351077012</v>
      </c>
      <c r="BH384">
        <v>748</v>
      </c>
      <c r="BI384">
        <v>224228</v>
      </c>
      <c r="BJ384">
        <v>521</v>
      </c>
      <c r="BK384">
        <v>333</v>
      </c>
      <c r="BL384">
        <v>188</v>
      </c>
      <c r="BM384">
        <v>22.3</v>
      </c>
      <c r="BN384">
        <v>30</v>
      </c>
      <c r="BO384">
        <v>7</v>
      </c>
      <c r="BP384">
        <v>0</v>
      </c>
      <c r="BQ384">
        <v>0</v>
      </c>
      <c r="BR384">
        <v>111</v>
      </c>
      <c r="BS384">
        <v>62</v>
      </c>
      <c r="BT384">
        <v>32</v>
      </c>
      <c r="BU384">
        <v>130</v>
      </c>
      <c r="BV384">
        <v>50</v>
      </c>
      <c r="BW384">
        <v>20</v>
      </c>
      <c r="BX384">
        <v>18</v>
      </c>
      <c r="BY384">
        <v>10</v>
      </c>
      <c r="BZ384">
        <v>4</v>
      </c>
      <c r="CA384">
        <v>41</v>
      </c>
      <c r="CB384">
        <v>0</v>
      </c>
      <c r="CC384">
        <v>6</v>
      </c>
      <c r="CD384">
        <v>0</v>
      </c>
      <c r="CE384">
        <v>0</v>
      </c>
      <c r="CF384">
        <v>0</v>
      </c>
      <c r="CG384">
        <v>0</v>
      </c>
      <c r="CH384">
        <v>0</v>
      </c>
      <c r="CI384">
        <v>0</v>
      </c>
      <c r="CJ384">
        <v>0</v>
      </c>
      <c r="CK384">
        <v>37</v>
      </c>
      <c r="CL384">
        <v>0</v>
      </c>
      <c r="CM384">
        <v>140</v>
      </c>
      <c r="CN384">
        <v>277</v>
      </c>
      <c r="CO384">
        <v>8</v>
      </c>
      <c r="CP384">
        <v>8</v>
      </c>
      <c r="CQ384">
        <v>14</v>
      </c>
      <c r="CR384">
        <v>0</v>
      </c>
      <c r="CS384">
        <v>74</v>
      </c>
      <c r="CT384">
        <v>0</v>
      </c>
      <c r="CU384">
        <v>149</v>
      </c>
      <c r="CV384">
        <v>0</v>
      </c>
      <c r="CW384">
        <v>22</v>
      </c>
      <c r="CX384">
        <v>34</v>
      </c>
      <c r="CY384">
        <v>0</v>
      </c>
      <c r="CZ384">
        <v>14</v>
      </c>
      <c r="DA384">
        <v>26</v>
      </c>
      <c r="DB384">
        <v>37</v>
      </c>
      <c r="DC384">
        <v>10</v>
      </c>
      <c r="DD384">
        <v>6</v>
      </c>
      <c r="DE384">
        <v>0</v>
      </c>
      <c r="DF384">
        <v>17379</v>
      </c>
      <c r="DG384">
        <v>2.04</v>
      </c>
      <c r="DH384">
        <v>90</v>
      </c>
      <c r="DI384">
        <v>304</v>
      </c>
      <c r="DJ384">
        <v>255</v>
      </c>
      <c r="DK384">
        <v>49</v>
      </c>
      <c r="DL384">
        <v>0</v>
      </c>
      <c r="DM384">
        <f t="shared" si="55"/>
        <v>0</v>
      </c>
      <c r="DN384">
        <f t="shared" si="56"/>
        <v>0</v>
      </c>
      <c r="DO384">
        <f t="shared" si="57"/>
        <v>1</v>
      </c>
      <c r="DP384">
        <f t="shared" si="58"/>
        <v>0</v>
      </c>
      <c r="DQ384">
        <f t="shared" si="59"/>
        <v>0</v>
      </c>
      <c r="DR384">
        <f t="shared" si="60"/>
        <v>0</v>
      </c>
      <c r="DS384">
        <f t="shared" si="61"/>
        <v>0</v>
      </c>
      <c r="DT384">
        <f t="shared" si="62"/>
        <v>0</v>
      </c>
      <c r="DU384">
        <f t="shared" si="63"/>
        <v>0</v>
      </c>
      <c r="DV384">
        <f t="shared" si="64"/>
        <v>0</v>
      </c>
      <c r="DW384">
        <f t="shared" si="65"/>
        <v>0</v>
      </c>
    </row>
    <row r="385" spans="1:127" x14ac:dyDescent="0.25">
      <c r="A385">
        <v>20134017305</v>
      </c>
      <c r="B385">
        <v>2820</v>
      </c>
      <c r="C385" t="s">
        <v>127</v>
      </c>
      <c r="D385">
        <v>15.3699999999999</v>
      </c>
      <c r="E385">
        <v>20130313</v>
      </c>
      <c r="F385" t="s">
        <v>128</v>
      </c>
      <c r="G385">
        <v>32</v>
      </c>
      <c r="H385">
        <v>0</v>
      </c>
      <c r="I385" t="s">
        <v>82</v>
      </c>
      <c r="J385">
        <v>12</v>
      </c>
      <c r="K385" t="s">
        <v>41</v>
      </c>
      <c r="L385" t="s">
        <v>42</v>
      </c>
      <c r="M385" t="s">
        <v>11</v>
      </c>
      <c r="N385" t="s">
        <v>70</v>
      </c>
      <c r="O385" t="s">
        <v>44</v>
      </c>
      <c r="P385" t="s">
        <v>45</v>
      </c>
      <c r="Q385" t="s">
        <v>46</v>
      </c>
      <c r="R385" t="s">
        <v>95</v>
      </c>
      <c r="S385" t="s">
        <v>96</v>
      </c>
      <c r="T385" t="s">
        <v>1457</v>
      </c>
      <c r="U385" t="s">
        <v>49</v>
      </c>
      <c r="V385" t="s">
        <v>51</v>
      </c>
      <c r="W385" t="s">
        <v>77</v>
      </c>
      <c r="X385">
        <v>31</v>
      </c>
      <c r="Y385" t="s">
        <v>52</v>
      </c>
      <c r="Z385" t="s">
        <v>132</v>
      </c>
      <c r="AA385" t="s">
        <v>54</v>
      </c>
      <c r="AB385" t="s">
        <v>11</v>
      </c>
      <c r="AC385" t="s">
        <v>86</v>
      </c>
      <c r="AD385" t="s">
        <v>56</v>
      </c>
      <c r="AE385" t="s">
        <v>57</v>
      </c>
      <c r="AF385" t="s">
        <v>122</v>
      </c>
      <c r="AG385" t="s">
        <v>59</v>
      </c>
      <c r="AH385">
        <v>76</v>
      </c>
      <c r="AI385" t="s">
        <v>60</v>
      </c>
      <c r="AJ385" t="s">
        <v>50</v>
      </c>
      <c r="AK385" t="s">
        <v>51</v>
      </c>
      <c r="AL385" t="s">
        <v>54</v>
      </c>
      <c r="AM385" t="s">
        <v>11</v>
      </c>
      <c r="AN385" t="s">
        <v>61</v>
      </c>
      <c r="AO385" t="s">
        <v>62</v>
      </c>
      <c r="AP385" t="s">
        <v>1458</v>
      </c>
      <c r="AQ385" t="s">
        <v>63</v>
      </c>
      <c r="AR385">
        <v>0</v>
      </c>
      <c r="AS385">
        <v>0</v>
      </c>
      <c r="AT385">
        <v>0</v>
      </c>
      <c r="AU385">
        <v>0</v>
      </c>
      <c r="AV385" t="s">
        <v>11</v>
      </c>
      <c r="AW385">
        <v>12</v>
      </c>
      <c r="AX385" t="s">
        <v>64</v>
      </c>
      <c r="AY385">
        <v>1</v>
      </c>
      <c r="AZ385" t="s">
        <v>1</v>
      </c>
      <c r="BA385">
        <v>41.481951000000002</v>
      </c>
      <c r="BB385">
        <v>-81.708855999999898</v>
      </c>
      <c r="BC385">
        <v>2013</v>
      </c>
      <c r="BD385">
        <v>3</v>
      </c>
      <c r="BE385">
        <v>13266</v>
      </c>
      <c r="BF385">
        <v>111</v>
      </c>
      <c r="BG385">
        <v>390351039002</v>
      </c>
      <c r="BH385">
        <v>306</v>
      </c>
      <c r="BI385">
        <v>529983</v>
      </c>
      <c r="BJ385">
        <v>822</v>
      </c>
      <c r="BK385">
        <v>362</v>
      </c>
      <c r="BL385">
        <v>460</v>
      </c>
      <c r="BM385">
        <v>27.5</v>
      </c>
      <c r="BN385">
        <v>82</v>
      </c>
      <c r="BO385">
        <v>20</v>
      </c>
      <c r="BP385">
        <v>61</v>
      </c>
      <c r="BQ385">
        <v>56</v>
      </c>
      <c r="BR385">
        <v>44</v>
      </c>
      <c r="BS385">
        <v>58</v>
      </c>
      <c r="BT385">
        <v>5</v>
      </c>
      <c r="BU385">
        <v>46</v>
      </c>
      <c r="BV385">
        <v>92</v>
      </c>
      <c r="BW385">
        <v>99</v>
      </c>
      <c r="BX385">
        <v>30</v>
      </c>
      <c r="BY385">
        <v>14</v>
      </c>
      <c r="BZ385">
        <v>20</v>
      </c>
      <c r="CA385">
        <v>46</v>
      </c>
      <c r="CB385">
        <v>27</v>
      </c>
      <c r="CC385">
        <v>0</v>
      </c>
      <c r="CD385">
        <v>36</v>
      </c>
      <c r="CE385">
        <v>9</v>
      </c>
      <c r="CF385">
        <v>9</v>
      </c>
      <c r="CG385">
        <v>38</v>
      </c>
      <c r="CH385">
        <v>23</v>
      </c>
      <c r="CI385">
        <v>0</v>
      </c>
      <c r="CJ385">
        <v>7</v>
      </c>
      <c r="CK385">
        <v>219</v>
      </c>
      <c r="CL385">
        <v>86</v>
      </c>
      <c r="CM385">
        <v>291</v>
      </c>
      <c r="CN385">
        <v>457</v>
      </c>
      <c r="CO385">
        <v>0</v>
      </c>
      <c r="CP385">
        <v>0</v>
      </c>
      <c r="CQ385">
        <v>0</v>
      </c>
      <c r="CR385">
        <v>66</v>
      </c>
      <c r="CS385">
        <v>8</v>
      </c>
      <c r="CT385">
        <v>232</v>
      </c>
      <c r="CU385">
        <v>450</v>
      </c>
      <c r="CV385">
        <v>142</v>
      </c>
      <c r="CW385">
        <v>65</v>
      </c>
      <c r="CX385">
        <v>0</v>
      </c>
      <c r="CY385">
        <v>15</v>
      </c>
      <c r="CZ385">
        <v>104</v>
      </c>
      <c r="DA385">
        <v>25</v>
      </c>
      <c r="DB385">
        <v>56</v>
      </c>
      <c r="DC385">
        <v>35</v>
      </c>
      <c r="DD385">
        <v>8</v>
      </c>
      <c r="DE385">
        <v>0</v>
      </c>
      <c r="DF385">
        <v>15985</v>
      </c>
      <c r="DG385">
        <v>2.2599999999999998</v>
      </c>
      <c r="DH385">
        <v>136</v>
      </c>
      <c r="DI385">
        <v>522</v>
      </c>
      <c r="DJ385">
        <v>364</v>
      </c>
      <c r="DK385">
        <v>158</v>
      </c>
      <c r="DL385">
        <v>142</v>
      </c>
      <c r="DM385">
        <f t="shared" si="55"/>
        <v>0</v>
      </c>
      <c r="DN385">
        <f t="shared" si="56"/>
        <v>0</v>
      </c>
      <c r="DO385">
        <f t="shared" si="57"/>
        <v>1</v>
      </c>
      <c r="DP385">
        <f t="shared" si="58"/>
        <v>0</v>
      </c>
      <c r="DQ385">
        <f t="shared" si="59"/>
        <v>0</v>
      </c>
      <c r="DR385">
        <f t="shared" si="60"/>
        <v>0</v>
      </c>
      <c r="DS385">
        <f t="shared" si="61"/>
        <v>0</v>
      </c>
      <c r="DT385">
        <f t="shared" si="62"/>
        <v>0</v>
      </c>
      <c r="DU385">
        <f t="shared" si="63"/>
        <v>0</v>
      </c>
      <c r="DV385">
        <f t="shared" si="64"/>
        <v>0</v>
      </c>
      <c r="DW385">
        <f t="shared" si="65"/>
        <v>0</v>
      </c>
    </row>
    <row r="386" spans="1:127" x14ac:dyDescent="0.25">
      <c r="A386">
        <v>20134019315</v>
      </c>
      <c r="B386">
        <v>3927</v>
      </c>
      <c r="C386" t="s">
        <v>219</v>
      </c>
      <c r="D386">
        <v>99.989999999999895</v>
      </c>
      <c r="E386">
        <v>20130405</v>
      </c>
      <c r="F386">
        <v>48</v>
      </c>
      <c r="G386">
        <v>3466</v>
      </c>
      <c r="H386">
        <v>0</v>
      </c>
      <c r="I386" t="s">
        <v>125</v>
      </c>
      <c r="J386">
        <v>16</v>
      </c>
      <c r="K386" t="s">
        <v>199</v>
      </c>
      <c r="L386" t="s">
        <v>42</v>
      </c>
      <c r="M386" t="s">
        <v>11</v>
      </c>
      <c r="N386" t="s">
        <v>70</v>
      </c>
      <c r="O386" t="s">
        <v>71</v>
      </c>
      <c r="P386" t="s">
        <v>45</v>
      </c>
      <c r="Q386" t="s">
        <v>72</v>
      </c>
      <c r="R386" t="s">
        <v>54</v>
      </c>
      <c r="S386" t="s">
        <v>158</v>
      </c>
      <c r="T386" t="s">
        <v>1459</v>
      </c>
      <c r="U386" t="s">
        <v>123</v>
      </c>
      <c r="V386" t="s">
        <v>50</v>
      </c>
      <c r="W386" t="s">
        <v>51</v>
      </c>
      <c r="X386">
        <v>72</v>
      </c>
      <c r="Y386" t="s">
        <v>60</v>
      </c>
      <c r="Z386" t="s">
        <v>74</v>
      </c>
      <c r="AA386" t="s">
        <v>54</v>
      </c>
      <c r="AB386" t="s">
        <v>11</v>
      </c>
      <c r="AC386" t="s">
        <v>86</v>
      </c>
      <c r="AD386" t="s">
        <v>56</v>
      </c>
      <c r="AE386" t="s">
        <v>47</v>
      </c>
      <c r="AF386" t="s">
        <v>185</v>
      </c>
      <c r="AG386" t="s">
        <v>59</v>
      </c>
      <c r="AH386">
        <v>0</v>
      </c>
      <c r="AI386" t="s">
        <v>60</v>
      </c>
      <c r="AJ386" t="s">
        <v>47</v>
      </c>
      <c r="AK386" t="s">
        <v>47</v>
      </c>
      <c r="AL386">
        <v>0</v>
      </c>
      <c r="AM386" t="s">
        <v>11</v>
      </c>
      <c r="AN386" t="s">
        <v>61</v>
      </c>
      <c r="AO386" t="s">
        <v>62</v>
      </c>
      <c r="AP386" t="s">
        <v>1460</v>
      </c>
      <c r="AQ386" t="s">
        <v>63</v>
      </c>
      <c r="AR386">
        <v>0</v>
      </c>
      <c r="AS386">
        <v>0</v>
      </c>
      <c r="AT386">
        <v>0</v>
      </c>
      <c r="AU386">
        <v>0</v>
      </c>
      <c r="AV386" t="s">
        <v>11</v>
      </c>
      <c r="AW386">
        <v>12</v>
      </c>
      <c r="AX386" t="s">
        <v>64</v>
      </c>
      <c r="AY386">
        <v>1</v>
      </c>
      <c r="AZ386" t="s">
        <v>90</v>
      </c>
      <c r="BA386">
        <v>41.458557999999897</v>
      </c>
      <c r="BB386">
        <v>-81.720211000000006</v>
      </c>
      <c r="BC386">
        <v>2013</v>
      </c>
      <c r="BD386">
        <v>4</v>
      </c>
      <c r="BE386">
        <v>13345</v>
      </c>
      <c r="BF386">
        <v>131</v>
      </c>
      <c r="BG386">
        <v>390351053003</v>
      </c>
      <c r="BH386">
        <v>1840</v>
      </c>
      <c r="BI386">
        <v>172650</v>
      </c>
      <c r="BJ386">
        <v>719</v>
      </c>
      <c r="BK386">
        <v>369</v>
      </c>
      <c r="BL386">
        <v>350</v>
      </c>
      <c r="BM386">
        <v>28.8</v>
      </c>
      <c r="BN386">
        <v>107</v>
      </c>
      <c r="BO386">
        <v>26</v>
      </c>
      <c r="BP386">
        <v>12</v>
      </c>
      <c r="BQ386">
        <v>54</v>
      </c>
      <c r="BR386">
        <v>0</v>
      </c>
      <c r="BS386">
        <v>10</v>
      </c>
      <c r="BT386">
        <v>0</v>
      </c>
      <c r="BU386">
        <v>31</v>
      </c>
      <c r="BV386">
        <v>121</v>
      </c>
      <c r="BW386">
        <v>28</v>
      </c>
      <c r="BX386">
        <v>19</v>
      </c>
      <c r="BY386">
        <v>8</v>
      </c>
      <c r="BZ386">
        <v>85</v>
      </c>
      <c r="CA386">
        <v>43</v>
      </c>
      <c r="CB386">
        <v>86</v>
      </c>
      <c r="CC386">
        <v>10</v>
      </c>
      <c r="CD386">
        <v>25</v>
      </c>
      <c r="CE386">
        <v>0</v>
      </c>
      <c r="CF386">
        <v>0</v>
      </c>
      <c r="CG386">
        <v>27</v>
      </c>
      <c r="CH386">
        <v>17</v>
      </c>
      <c r="CI386">
        <v>10</v>
      </c>
      <c r="CJ386">
        <v>0</v>
      </c>
      <c r="CK386">
        <v>199</v>
      </c>
      <c r="CL386">
        <v>54</v>
      </c>
      <c r="CM386">
        <v>145</v>
      </c>
      <c r="CN386">
        <v>432</v>
      </c>
      <c r="CO386">
        <v>8</v>
      </c>
      <c r="CP386">
        <v>0</v>
      </c>
      <c r="CQ386">
        <v>0</v>
      </c>
      <c r="CR386">
        <v>55</v>
      </c>
      <c r="CS386">
        <v>79</v>
      </c>
      <c r="CT386">
        <v>262</v>
      </c>
      <c r="CU386">
        <v>479</v>
      </c>
      <c r="CV386">
        <v>171</v>
      </c>
      <c r="CW386">
        <v>105</v>
      </c>
      <c r="CX386">
        <v>56</v>
      </c>
      <c r="CY386">
        <v>13</v>
      </c>
      <c r="CZ386">
        <v>113</v>
      </c>
      <c r="DA386">
        <v>11</v>
      </c>
      <c r="DB386">
        <v>10</v>
      </c>
      <c r="DC386">
        <v>0</v>
      </c>
      <c r="DD386">
        <v>0</v>
      </c>
      <c r="DE386">
        <v>0</v>
      </c>
      <c r="DF386">
        <v>25063</v>
      </c>
      <c r="DG386">
        <v>2.36</v>
      </c>
      <c r="DH386">
        <v>67</v>
      </c>
      <c r="DI386">
        <v>431</v>
      </c>
      <c r="DJ386">
        <v>305</v>
      </c>
      <c r="DK386">
        <v>126</v>
      </c>
      <c r="DL386">
        <v>140</v>
      </c>
      <c r="DM386">
        <f t="shared" si="55"/>
        <v>0</v>
      </c>
      <c r="DN386">
        <f t="shared" si="56"/>
        <v>0</v>
      </c>
      <c r="DO386">
        <f t="shared" si="57"/>
        <v>1</v>
      </c>
      <c r="DP386">
        <f t="shared" si="58"/>
        <v>0</v>
      </c>
      <c r="DQ386">
        <f t="shared" si="59"/>
        <v>0</v>
      </c>
      <c r="DR386">
        <f t="shared" si="60"/>
        <v>0</v>
      </c>
      <c r="DS386">
        <f t="shared" si="61"/>
        <v>0</v>
      </c>
      <c r="DT386">
        <f t="shared" si="62"/>
        <v>0</v>
      </c>
      <c r="DU386">
        <f t="shared" si="63"/>
        <v>0</v>
      </c>
      <c r="DV386">
        <f t="shared" si="64"/>
        <v>0</v>
      </c>
      <c r="DW386">
        <f t="shared" si="65"/>
        <v>0</v>
      </c>
    </row>
    <row r="387" spans="1:127" x14ac:dyDescent="0.25">
      <c r="A387">
        <v>20118121478</v>
      </c>
      <c r="B387">
        <v>9206</v>
      </c>
      <c r="C387" t="s">
        <v>99</v>
      </c>
      <c r="D387">
        <v>16.350000000000001</v>
      </c>
      <c r="E387">
        <v>20110809</v>
      </c>
      <c r="F387" t="s">
        <v>100</v>
      </c>
      <c r="G387" t="s">
        <v>155</v>
      </c>
      <c r="H387">
        <v>0</v>
      </c>
      <c r="I387" t="s">
        <v>115</v>
      </c>
      <c r="J387">
        <v>16</v>
      </c>
      <c r="K387" t="s">
        <v>41</v>
      </c>
      <c r="L387" t="s">
        <v>42</v>
      </c>
      <c r="M387" t="s">
        <v>11</v>
      </c>
      <c r="N387" t="s">
        <v>43</v>
      </c>
      <c r="O387" t="s">
        <v>71</v>
      </c>
      <c r="P387" t="s">
        <v>45</v>
      </c>
      <c r="Q387" t="s">
        <v>46</v>
      </c>
      <c r="R387" t="s">
        <v>195</v>
      </c>
      <c r="S387" t="s">
        <v>98</v>
      </c>
      <c r="T387" t="s">
        <v>1461</v>
      </c>
      <c r="U387" t="s">
        <v>59</v>
      </c>
      <c r="V387" t="s">
        <v>50</v>
      </c>
      <c r="W387" t="s">
        <v>51</v>
      </c>
      <c r="X387">
        <v>17</v>
      </c>
      <c r="Y387" t="s">
        <v>52</v>
      </c>
      <c r="Z387" t="s">
        <v>85</v>
      </c>
      <c r="AA387" t="s">
        <v>54</v>
      </c>
      <c r="AB387" t="s">
        <v>11</v>
      </c>
      <c r="AC387" t="s">
        <v>75</v>
      </c>
      <c r="AD387" t="s">
        <v>97</v>
      </c>
      <c r="AE387" t="s">
        <v>54</v>
      </c>
      <c r="AF387" t="s">
        <v>48</v>
      </c>
      <c r="AG387" t="s">
        <v>129</v>
      </c>
      <c r="AH387">
        <v>27</v>
      </c>
      <c r="AI387" t="s">
        <v>60</v>
      </c>
      <c r="AJ387" t="s">
        <v>77</v>
      </c>
      <c r="AK387" t="s">
        <v>76</v>
      </c>
      <c r="AL387" t="s">
        <v>54</v>
      </c>
      <c r="AM387" t="s">
        <v>11</v>
      </c>
      <c r="AN387" t="s">
        <v>61</v>
      </c>
      <c r="AO387" t="s">
        <v>62</v>
      </c>
      <c r="AP387" t="s">
        <v>1462</v>
      </c>
      <c r="AQ387" t="s">
        <v>63</v>
      </c>
      <c r="AR387">
        <v>0</v>
      </c>
      <c r="AS387">
        <v>0</v>
      </c>
      <c r="AT387">
        <v>1</v>
      </c>
      <c r="AU387">
        <v>0</v>
      </c>
      <c r="AV387" t="s">
        <v>11</v>
      </c>
      <c r="AW387">
        <v>12</v>
      </c>
      <c r="AX387" t="s">
        <v>64</v>
      </c>
      <c r="AY387">
        <v>1</v>
      </c>
      <c r="AZ387" t="s">
        <v>90</v>
      </c>
      <c r="BA387">
        <v>41.469929</v>
      </c>
      <c r="BB387">
        <v>-81.699749999999895</v>
      </c>
      <c r="BC387">
        <v>2011</v>
      </c>
      <c r="BD387">
        <v>8</v>
      </c>
      <c r="BE387">
        <v>13410</v>
      </c>
      <c r="BF387">
        <v>110</v>
      </c>
      <c r="BG387">
        <v>390351039001</v>
      </c>
      <c r="BH387">
        <v>1786</v>
      </c>
      <c r="BI387">
        <v>463360</v>
      </c>
      <c r="BJ387">
        <v>949</v>
      </c>
      <c r="BK387">
        <v>471</v>
      </c>
      <c r="BL387">
        <v>478</v>
      </c>
      <c r="BM387">
        <v>37.6</v>
      </c>
      <c r="BN387">
        <v>36</v>
      </c>
      <c r="BO387">
        <v>67</v>
      </c>
      <c r="BP387">
        <v>89</v>
      </c>
      <c r="BQ387">
        <v>40</v>
      </c>
      <c r="BR387">
        <v>36</v>
      </c>
      <c r="BS387">
        <v>23</v>
      </c>
      <c r="BT387">
        <v>5</v>
      </c>
      <c r="BU387">
        <v>40</v>
      </c>
      <c r="BV387">
        <v>46</v>
      </c>
      <c r="BW387">
        <v>48</v>
      </c>
      <c r="BX387">
        <v>67</v>
      </c>
      <c r="BY387">
        <v>54</v>
      </c>
      <c r="BZ387">
        <v>80</v>
      </c>
      <c r="CA387">
        <v>88</v>
      </c>
      <c r="CB387">
        <v>51</v>
      </c>
      <c r="CC387">
        <v>0</v>
      </c>
      <c r="CD387">
        <v>38</v>
      </c>
      <c r="CE387">
        <v>38</v>
      </c>
      <c r="CF387">
        <v>60</v>
      </c>
      <c r="CG387">
        <v>32</v>
      </c>
      <c r="CH387">
        <v>7</v>
      </c>
      <c r="CI387">
        <v>0</v>
      </c>
      <c r="CJ387">
        <v>4</v>
      </c>
      <c r="CK387">
        <v>232</v>
      </c>
      <c r="CL387">
        <v>141</v>
      </c>
      <c r="CM387">
        <v>347</v>
      </c>
      <c r="CN387">
        <v>421</v>
      </c>
      <c r="CO387">
        <v>0</v>
      </c>
      <c r="CP387">
        <v>0</v>
      </c>
      <c r="CQ387">
        <v>0</v>
      </c>
      <c r="CR387">
        <v>171</v>
      </c>
      <c r="CS387">
        <v>10</v>
      </c>
      <c r="CT387">
        <v>432</v>
      </c>
      <c r="CU387">
        <v>613</v>
      </c>
      <c r="CV387">
        <v>245</v>
      </c>
      <c r="CW387">
        <v>113</v>
      </c>
      <c r="CX387">
        <v>33</v>
      </c>
      <c r="CY387">
        <v>36</v>
      </c>
      <c r="CZ387">
        <v>113</v>
      </c>
      <c r="DA387">
        <v>24</v>
      </c>
      <c r="DB387">
        <v>35</v>
      </c>
      <c r="DC387">
        <v>14</v>
      </c>
      <c r="DD387">
        <v>0</v>
      </c>
      <c r="DE387">
        <v>0</v>
      </c>
      <c r="DF387">
        <v>14904</v>
      </c>
      <c r="DG387">
        <v>2.4900000000000002</v>
      </c>
      <c r="DH387">
        <v>148</v>
      </c>
      <c r="DI387">
        <v>440</v>
      </c>
      <c r="DJ387">
        <v>381</v>
      </c>
      <c r="DK387">
        <v>59</v>
      </c>
      <c r="DL387">
        <v>131</v>
      </c>
      <c r="DM387">
        <f t="shared" si="55"/>
        <v>1</v>
      </c>
      <c r="DN387">
        <f t="shared" si="56"/>
        <v>0</v>
      </c>
      <c r="DO387">
        <f t="shared" si="57"/>
        <v>0</v>
      </c>
      <c r="DP387">
        <f t="shared" si="58"/>
        <v>0</v>
      </c>
      <c r="DQ387">
        <f t="shared" si="59"/>
        <v>0</v>
      </c>
      <c r="DR387">
        <f t="shared" si="60"/>
        <v>0</v>
      </c>
      <c r="DS387">
        <f t="shared" si="61"/>
        <v>0</v>
      </c>
      <c r="DT387">
        <f t="shared" si="62"/>
        <v>0</v>
      </c>
      <c r="DU387">
        <f t="shared" si="63"/>
        <v>0</v>
      </c>
      <c r="DV387">
        <f t="shared" si="64"/>
        <v>0</v>
      </c>
      <c r="DW387">
        <f t="shared" si="65"/>
        <v>0</v>
      </c>
    </row>
    <row r="388" spans="1:127" x14ac:dyDescent="0.25">
      <c r="A388">
        <v>20134036638</v>
      </c>
      <c r="B388">
        <v>6820</v>
      </c>
      <c r="C388" t="s">
        <v>107</v>
      </c>
      <c r="D388">
        <v>15.73</v>
      </c>
      <c r="E388">
        <v>20130618</v>
      </c>
      <c r="F388" t="s">
        <v>108</v>
      </c>
      <c r="G388" t="s">
        <v>237</v>
      </c>
      <c r="H388">
        <v>0</v>
      </c>
      <c r="I388" t="s">
        <v>115</v>
      </c>
      <c r="J388">
        <v>10</v>
      </c>
      <c r="K388" t="s">
        <v>41</v>
      </c>
      <c r="L388" t="s">
        <v>42</v>
      </c>
      <c r="M388" t="s">
        <v>11</v>
      </c>
      <c r="N388" t="s">
        <v>43</v>
      </c>
      <c r="O388" t="s">
        <v>71</v>
      </c>
      <c r="P388" t="s">
        <v>45</v>
      </c>
      <c r="Q388" t="s">
        <v>46</v>
      </c>
      <c r="R388" t="s">
        <v>47</v>
      </c>
      <c r="S388" t="s">
        <v>96</v>
      </c>
      <c r="T388" t="s">
        <v>1463</v>
      </c>
      <c r="U388" t="s">
        <v>89</v>
      </c>
      <c r="V388" t="s">
        <v>51</v>
      </c>
      <c r="W388" t="s">
        <v>77</v>
      </c>
      <c r="X388">
        <v>30</v>
      </c>
      <c r="Y388" t="s">
        <v>60</v>
      </c>
      <c r="Z388" t="s">
        <v>85</v>
      </c>
      <c r="AA388" t="s">
        <v>54</v>
      </c>
      <c r="AB388" t="s">
        <v>11</v>
      </c>
      <c r="AC388" t="s">
        <v>75</v>
      </c>
      <c r="AD388" t="s">
        <v>56</v>
      </c>
      <c r="AE388" t="s">
        <v>47</v>
      </c>
      <c r="AF388" t="s">
        <v>122</v>
      </c>
      <c r="AG388" t="s">
        <v>59</v>
      </c>
      <c r="AH388">
        <v>34</v>
      </c>
      <c r="AI388" t="s">
        <v>60</v>
      </c>
      <c r="AJ388" t="s">
        <v>76</v>
      </c>
      <c r="AK388" t="s">
        <v>77</v>
      </c>
      <c r="AL388">
        <v>0</v>
      </c>
      <c r="AM388" t="s">
        <v>11</v>
      </c>
      <c r="AN388" t="s">
        <v>61</v>
      </c>
      <c r="AO388" t="s">
        <v>62</v>
      </c>
      <c r="AP388" t="s">
        <v>1464</v>
      </c>
      <c r="AQ388" t="s">
        <v>63</v>
      </c>
      <c r="AR388">
        <v>0</v>
      </c>
      <c r="AS388">
        <v>0</v>
      </c>
      <c r="AT388">
        <v>1</v>
      </c>
      <c r="AU388">
        <v>0</v>
      </c>
      <c r="AV388" t="s">
        <v>11</v>
      </c>
      <c r="AW388">
        <v>12</v>
      </c>
      <c r="AX388" t="s">
        <v>64</v>
      </c>
      <c r="AY388">
        <v>1</v>
      </c>
      <c r="AZ388" t="s">
        <v>1</v>
      </c>
      <c r="BA388">
        <v>41.502246</v>
      </c>
      <c r="BB388">
        <v>-81.688573000000005</v>
      </c>
      <c r="BC388">
        <v>2013</v>
      </c>
      <c r="BD388">
        <v>6</v>
      </c>
      <c r="BE388">
        <v>13729</v>
      </c>
      <c r="BF388">
        <v>162</v>
      </c>
      <c r="BG388">
        <v>390351077011</v>
      </c>
      <c r="BH388">
        <v>2142</v>
      </c>
      <c r="BI388">
        <v>1770609</v>
      </c>
      <c r="BJ388">
        <v>1377</v>
      </c>
      <c r="BK388">
        <v>688</v>
      </c>
      <c r="BL388">
        <v>689</v>
      </c>
      <c r="BM388">
        <v>31.1999999999999</v>
      </c>
      <c r="BN388">
        <v>19</v>
      </c>
      <c r="BO388">
        <v>0</v>
      </c>
      <c r="BP388">
        <v>0</v>
      </c>
      <c r="BQ388">
        <v>0</v>
      </c>
      <c r="BR388">
        <v>35</v>
      </c>
      <c r="BS388">
        <v>50</v>
      </c>
      <c r="BT388">
        <v>14</v>
      </c>
      <c r="BU388">
        <v>173</v>
      </c>
      <c r="BV388">
        <v>326</v>
      </c>
      <c r="BW388">
        <v>228</v>
      </c>
      <c r="BX388">
        <v>82</v>
      </c>
      <c r="BY388">
        <v>93</v>
      </c>
      <c r="BZ388">
        <v>60</v>
      </c>
      <c r="CA388">
        <v>93</v>
      </c>
      <c r="CB388">
        <v>168</v>
      </c>
      <c r="CC388">
        <v>7</v>
      </c>
      <c r="CD388">
        <v>19</v>
      </c>
      <c r="CE388">
        <v>10</v>
      </c>
      <c r="CF388">
        <v>0</v>
      </c>
      <c r="CG388">
        <v>0</v>
      </c>
      <c r="CH388">
        <v>0</v>
      </c>
      <c r="CI388">
        <v>0</v>
      </c>
      <c r="CJ388">
        <v>0</v>
      </c>
      <c r="CK388">
        <v>19</v>
      </c>
      <c r="CL388">
        <v>10</v>
      </c>
      <c r="CM388">
        <v>358</v>
      </c>
      <c r="CN388">
        <v>871</v>
      </c>
      <c r="CO388">
        <v>30</v>
      </c>
      <c r="CP388">
        <v>62</v>
      </c>
      <c r="CQ388">
        <v>0</v>
      </c>
      <c r="CR388">
        <v>19</v>
      </c>
      <c r="CS388">
        <v>37</v>
      </c>
      <c r="CT388">
        <v>22</v>
      </c>
      <c r="CU388">
        <v>1086</v>
      </c>
      <c r="CV388">
        <v>130</v>
      </c>
      <c r="CW388">
        <v>154</v>
      </c>
      <c r="CX388">
        <v>40</v>
      </c>
      <c r="CY388">
        <v>40</v>
      </c>
      <c r="CZ388">
        <v>101</v>
      </c>
      <c r="DA388">
        <v>0</v>
      </c>
      <c r="DB388">
        <v>310</v>
      </c>
      <c r="DC388">
        <v>152</v>
      </c>
      <c r="DD388">
        <v>140</v>
      </c>
      <c r="DE388">
        <v>19</v>
      </c>
      <c r="DF388">
        <v>36786</v>
      </c>
      <c r="DG388">
        <v>1.54</v>
      </c>
      <c r="DH388">
        <v>353</v>
      </c>
      <c r="DI388">
        <v>990</v>
      </c>
      <c r="DJ388">
        <v>896</v>
      </c>
      <c r="DK388">
        <v>94</v>
      </c>
      <c r="DL388">
        <v>55</v>
      </c>
      <c r="DM388">
        <f t="shared" si="55"/>
        <v>0</v>
      </c>
      <c r="DN388">
        <f t="shared" si="56"/>
        <v>0</v>
      </c>
      <c r="DO388">
        <f t="shared" si="57"/>
        <v>1</v>
      </c>
      <c r="DP388">
        <f t="shared" si="58"/>
        <v>0</v>
      </c>
      <c r="DQ388">
        <f t="shared" si="59"/>
        <v>0</v>
      </c>
      <c r="DR388">
        <f t="shared" si="60"/>
        <v>0</v>
      </c>
      <c r="DS388">
        <f t="shared" si="61"/>
        <v>0</v>
      </c>
      <c r="DT388">
        <f t="shared" si="62"/>
        <v>0</v>
      </c>
      <c r="DU388">
        <f t="shared" si="63"/>
        <v>0</v>
      </c>
      <c r="DV388">
        <f t="shared" si="64"/>
        <v>0</v>
      </c>
      <c r="DW388">
        <f t="shared" si="65"/>
        <v>0</v>
      </c>
    </row>
    <row r="389" spans="1:127" x14ac:dyDescent="0.25">
      <c r="A389">
        <v>20134041882</v>
      </c>
      <c r="B389">
        <v>8291</v>
      </c>
      <c r="C389" t="s">
        <v>413</v>
      </c>
      <c r="D389">
        <v>0.38</v>
      </c>
      <c r="E389">
        <v>20130726</v>
      </c>
      <c r="F389" t="s">
        <v>297</v>
      </c>
      <c r="G389">
        <v>1120</v>
      </c>
      <c r="H389">
        <v>0</v>
      </c>
      <c r="I389" t="s">
        <v>125</v>
      </c>
      <c r="J389">
        <v>9</v>
      </c>
      <c r="K389" t="s">
        <v>41</v>
      </c>
      <c r="L389" t="s">
        <v>42</v>
      </c>
      <c r="M389" t="s">
        <v>11</v>
      </c>
      <c r="N389" t="s">
        <v>43</v>
      </c>
      <c r="O389" t="s">
        <v>71</v>
      </c>
      <c r="P389" t="s">
        <v>45</v>
      </c>
      <c r="Q389" t="s">
        <v>72</v>
      </c>
      <c r="R389" t="s">
        <v>47</v>
      </c>
      <c r="S389" t="s">
        <v>96</v>
      </c>
      <c r="T389" t="s">
        <v>1465</v>
      </c>
      <c r="U389" t="s">
        <v>105</v>
      </c>
      <c r="V389" t="s">
        <v>76</v>
      </c>
      <c r="W389" t="s">
        <v>47</v>
      </c>
      <c r="X389">
        <v>47</v>
      </c>
      <c r="Y389" t="s">
        <v>60</v>
      </c>
      <c r="Z389" t="s">
        <v>74</v>
      </c>
      <c r="AA389" t="s">
        <v>54</v>
      </c>
      <c r="AB389" t="s">
        <v>11</v>
      </c>
      <c r="AC389" t="s">
        <v>86</v>
      </c>
      <c r="AD389" t="s">
        <v>56</v>
      </c>
      <c r="AE389" t="s">
        <v>57</v>
      </c>
      <c r="AF389" t="s">
        <v>208</v>
      </c>
      <c r="AG389" t="s">
        <v>59</v>
      </c>
      <c r="AH389">
        <v>26</v>
      </c>
      <c r="AI389" t="s">
        <v>52</v>
      </c>
      <c r="AJ389" t="s">
        <v>76</v>
      </c>
      <c r="AK389" t="s">
        <v>77</v>
      </c>
      <c r="AL389" t="s">
        <v>54</v>
      </c>
      <c r="AM389" t="s">
        <v>11</v>
      </c>
      <c r="AN389" t="s">
        <v>61</v>
      </c>
      <c r="AO389" t="s">
        <v>62</v>
      </c>
      <c r="AP389" t="s">
        <v>1466</v>
      </c>
      <c r="AQ389" t="s">
        <v>63</v>
      </c>
      <c r="AR389">
        <v>0</v>
      </c>
      <c r="AS389">
        <v>0</v>
      </c>
      <c r="AT389">
        <v>0</v>
      </c>
      <c r="AU389">
        <v>1</v>
      </c>
      <c r="AV389" t="s">
        <v>11</v>
      </c>
      <c r="AW389">
        <v>12</v>
      </c>
      <c r="AX389" t="s">
        <v>64</v>
      </c>
      <c r="AY389">
        <v>1</v>
      </c>
      <c r="AZ389" t="s">
        <v>90</v>
      </c>
      <c r="BA389">
        <v>41.5019449999999</v>
      </c>
      <c r="BB389">
        <v>-81.684977000000003</v>
      </c>
      <c r="BC389">
        <v>2013</v>
      </c>
      <c r="BD389">
        <v>7</v>
      </c>
      <c r="BE389">
        <v>13966</v>
      </c>
      <c r="BF389">
        <v>162</v>
      </c>
      <c r="BG389">
        <v>390351077011</v>
      </c>
      <c r="BH389">
        <v>2142</v>
      </c>
      <c r="BI389">
        <v>1770609</v>
      </c>
      <c r="BJ389">
        <v>1377</v>
      </c>
      <c r="BK389">
        <v>688</v>
      </c>
      <c r="BL389">
        <v>689</v>
      </c>
      <c r="BM389">
        <v>31.1999999999999</v>
      </c>
      <c r="BN389">
        <v>19</v>
      </c>
      <c r="BO389">
        <v>0</v>
      </c>
      <c r="BP389">
        <v>0</v>
      </c>
      <c r="BQ389">
        <v>0</v>
      </c>
      <c r="BR389">
        <v>35</v>
      </c>
      <c r="BS389">
        <v>50</v>
      </c>
      <c r="BT389">
        <v>14</v>
      </c>
      <c r="BU389">
        <v>173</v>
      </c>
      <c r="BV389">
        <v>326</v>
      </c>
      <c r="BW389">
        <v>228</v>
      </c>
      <c r="BX389">
        <v>82</v>
      </c>
      <c r="BY389">
        <v>93</v>
      </c>
      <c r="BZ389">
        <v>60</v>
      </c>
      <c r="CA389">
        <v>93</v>
      </c>
      <c r="CB389">
        <v>168</v>
      </c>
      <c r="CC389">
        <v>7</v>
      </c>
      <c r="CD389">
        <v>19</v>
      </c>
      <c r="CE389">
        <v>10</v>
      </c>
      <c r="CF389">
        <v>0</v>
      </c>
      <c r="CG389">
        <v>0</v>
      </c>
      <c r="CH389">
        <v>0</v>
      </c>
      <c r="CI389">
        <v>0</v>
      </c>
      <c r="CJ389">
        <v>0</v>
      </c>
      <c r="CK389">
        <v>19</v>
      </c>
      <c r="CL389">
        <v>10</v>
      </c>
      <c r="CM389">
        <v>358</v>
      </c>
      <c r="CN389">
        <v>871</v>
      </c>
      <c r="CO389">
        <v>30</v>
      </c>
      <c r="CP389">
        <v>62</v>
      </c>
      <c r="CQ389">
        <v>0</v>
      </c>
      <c r="CR389">
        <v>19</v>
      </c>
      <c r="CS389">
        <v>37</v>
      </c>
      <c r="CT389">
        <v>22</v>
      </c>
      <c r="CU389">
        <v>1086</v>
      </c>
      <c r="CV389">
        <v>130</v>
      </c>
      <c r="CW389">
        <v>154</v>
      </c>
      <c r="CX389">
        <v>40</v>
      </c>
      <c r="CY389">
        <v>40</v>
      </c>
      <c r="CZ389">
        <v>101</v>
      </c>
      <c r="DA389">
        <v>0</v>
      </c>
      <c r="DB389">
        <v>310</v>
      </c>
      <c r="DC389">
        <v>152</v>
      </c>
      <c r="DD389">
        <v>140</v>
      </c>
      <c r="DE389">
        <v>19</v>
      </c>
      <c r="DF389">
        <v>36786</v>
      </c>
      <c r="DG389">
        <v>1.54</v>
      </c>
      <c r="DH389">
        <v>353</v>
      </c>
      <c r="DI389">
        <v>990</v>
      </c>
      <c r="DJ389">
        <v>896</v>
      </c>
      <c r="DK389">
        <v>94</v>
      </c>
      <c r="DL389">
        <v>55</v>
      </c>
      <c r="DM389">
        <f t="shared" si="55"/>
        <v>0</v>
      </c>
      <c r="DN389">
        <f t="shared" si="56"/>
        <v>0</v>
      </c>
      <c r="DO389">
        <f t="shared" si="57"/>
        <v>1</v>
      </c>
      <c r="DP389">
        <f t="shared" si="58"/>
        <v>0</v>
      </c>
      <c r="DQ389">
        <f t="shared" si="59"/>
        <v>0</v>
      </c>
      <c r="DR389">
        <f t="shared" si="60"/>
        <v>0</v>
      </c>
      <c r="DS389">
        <f t="shared" si="61"/>
        <v>0</v>
      </c>
      <c r="DT389">
        <f t="shared" si="62"/>
        <v>0</v>
      </c>
      <c r="DU389">
        <f t="shared" si="63"/>
        <v>0</v>
      </c>
      <c r="DV389">
        <f t="shared" si="64"/>
        <v>0</v>
      </c>
      <c r="DW389">
        <f t="shared" si="65"/>
        <v>0</v>
      </c>
    </row>
    <row r="390" spans="1:127" x14ac:dyDescent="0.25">
      <c r="A390">
        <v>20134042136</v>
      </c>
      <c r="B390">
        <v>4449</v>
      </c>
      <c r="C390" t="s">
        <v>107</v>
      </c>
      <c r="D390">
        <v>15.46</v>
      </c>
      <c r="E390">
        <v>20130423</v>
      </c>
      <c r="F390" t="s">
        <v>108</v>
      </c>
      <c r="G390" t="s">
        <v>177</v>
      </c>
      <c r="H390">
        <v>0</v>
      </c>
      <c r="I390" t="s">
        <v>115</v>
      </c>
      <c r="J390">
        <v>13</v>
      </c>
      <c r="K390" t="s">
        <v>41</v>
      </c>
      <c r="L390" t="s">
        <v>42</v>
      </c>
      <c r="M390" t="s">
        <v>11</v>
      </c>
      <c r="N390" t="s">
        <v>43</v>
      </c>
      <c r="O390" t="s">
        <v>71</v>
      </c>
      <c r="P390" t="s">
        <v>45</v>
      </c>
      <c r="Q390" t="s">
        <v>46</v>
      </c>
      <c r="R390" t="s">
        <v>83</v>
      </c>
      <c r="S390" t="s">
        <v>98</v>
      </c>
      <c r="T390" t="s">
        <v>1467</v>
      </c>
      <c r="U390" t="s">
        <v>59</v>
      </c>
      <c r="V390" t="s">
        <v>47</v>
      </c>
      <c r="W390" t="s">
        <v>47</v>
      </c>
      <c r="X390">
        <v>29</v>
      </c>
      <c r="Y390" t="s">
        <v>60</v>
      </c>
      <c r="Z390" t="s">
        <v>132</v>
      </c>
      <c r="AA390" t="s">
        <v>54</v>
      </c>
      <c r="AB390" t="s">
        <v>11</v>
      </c>
      <c r="AC390" t="s">
        <v>75</v>
      </c>
      <c r="AD390" t="s">
        <v>97</v>
      </c>
      <c r="AE390" t="s">
        <v>47</v>
      </c>
      <c r="AF390" t="s">
        <v>47</v>
      </c>
      <c r="AG390" t="s">
        <v>110</v>
      </c>
      <c r="AH390" t="s">
        <v>11</v>
      </c>
      <c r="AI390" t="s">
        <v>11</v>
      </c>
      <c r="AJ390" t="s">
        <v>76</v>
      </c>
      <c r="AK390" t="s">
        <v>77</v>
      </c>
      <c r="AL390">
        <v>0</v>
      </c>
      <c r="AM390" t="s">
        <v>11</v>
      </c>
      <c r="AN390" t="s">
        <v>61</v>
      </c>
      <c r="AO390" t="s">
        <v>62</v>
      </c>
      <c r="AP390" t="s">
        <v>1468</v>
      </c>
      <c r="AQ390" t="s">
        <v>63</v>
      </c>
      <c r="AR390">
        <v>0</v>
      </c>
      <c r="AS390">
        <v>0</v>
      </c>
      <c r="AT390">
        <v>0</v>
      </c>
      <c r="AU390">
        <v>1</v>
      </c>
      <c r="AV390" t="s">
        <v>11</v>
      </c>
      <c r="AW390">
        <v>12</v>
      </c>
      <c r="AX390" t="s">
        <v>64</v>
      </c>
      <c r="AY390">
        <v>1</v>
      </c>
      <c r="AZ390" t="s">
        <v>1</v>
      </c>
      <c r="BA390">
        <v>41.500055000000003</v>
      </c>
      <c r="BB390">
        <v>-81.692862000000005</v>
      </c>
      <c r="BC390">
        <v>2013</v>
      </c>
      <c r="BD390">
        <v>4</v>
      </c>
      <c r="BE390">
        <v>13972</v>
      </c>
      <c r="BF390">
        <v>162</v>
      </c>
      <c r="BG390">
        <v>390351077011</v>
      </c>
      <c r="BH390">
        <v>2142</v>
      </c>
      <c r="BI390">
        <v>1770609</v>
      </c>
      <c r="BJ390">
        <v>1377</v>
      </c>
      <c r="BK390">
        <v>688</v>
      </c>
      <c r="BL390">
        <v>689</v>
      </c>
      <c r="BM390">
        <v>31.1999999999999</v>
      </c>
      <c r="BN390">
        <v>19</v>
      </c>
      <c r="BO390">
        <v>0</v>
      </c>
      <c r="BP390">
        <v>0</v>
      </c>
      <c r="BQ390">
        <v>0</v>
      </c>
      <c r="BR390">
        <v>35</v>
      </c>
      <c r="BS390">
        <v>50</v>
      </c>
      <c r="BT390">
        <v>14</v>
      </c>
      <c r="BU390">
        <v>173</v>
      </c>
      <c r="BV390">
        <v>326</v>
      </c>
      <c r="BW390">
        <v>228</v>
      </c>
      <c r="BX390">
        <v>82</v>
      </c>
      <c r="BY390">
        <v>93</v>
      </c>
      <c r="BZ390">
        <v>60</v>
      </c>
      <c r="CA390">
        <v>93</v>
      </c>
      <c r="CB390">
        <v>168</v>
      </c>
      <c r="CC390">
        <v>7</v>
      </c>
      <c r="CD390">
        <v>19</v>
      </c>
      <c r="CE390">
        <v>10</v>
      </c>
      <c r="CF390">
        <v>0</v>
      </c>
      <c r="CG390">
        <v>0</v>
      </c>
      <c r="CH390">
        <v>0</v>
      </c>
      <c r="CI390">
        <v>0</v>
      </c>
      <c r="CJ390">
        <v>0</v>
      </c>
      <c r="CK390">
        <v>19</v>
      </c>
      <c r="CL390">
        <v>10</v>
      </c>
      <c r="CM390">
        <v>358</v>
      </c>
      <c r="CN390">
        <v>871</v>
      </c>
      <c r="CO390">
        <v>30</v>
      </c>
      <c r="CP390">
        <v>62</v>
      </c>
      <c r="CQ390">
        <v>0</v>
      </c>
      <c r="CR390">
        <v>19</v>
      </c>
      <c r="CS390">
        <v>37</v>
      </c>
      <c r="CT390">
        <v>22</v>
      </c>
      <c r="CU390">
        <v>1086</v>
      </c>
      <c r="CV390">
        <v>130</v>
      </c>
      <c r="CW390">
        <v>154</v>
      </c>
      <c r="CX390">
        <v>40</v>
      </c>
      <c r="CY390">
        <v>40</v>
      </c>
      <c r="CZ390">
        <v>101</v>
      </c>
      <c r="DA390">
        <v>0</v>
      </c>
      <c r="DB390">
        <v>310</v>
      </c>
      <c r="DC390">
        <v>152</v>
      </c>
      <c r="DD390">
        <v>140</v>
      </c>
      <c r="DE390">
        <v>19</v>
      </c>
      <c r="DF390">
        <v>36786</v>
      </c>
      <c r="DG390">
        <v>1.54</v>
      </c>
      <c r="DH390">
        <v>353</v>
      </c>
      <c r="DI390">
        <v>990</v>
      </c>
      <c r="DJ390">
        <v>896</v>
      </c>
      <c r="DK390">
        <v>94</v>
      </c>
      <c r="DL390">
        <v>55</v>
      </c>
      <c r="DM390">
        <f t="shared" ref="DM390:DM453" si="66">IF(BC390=2011,1,0)</f>
        <v>0</v>
      </c>
      <c r="DN390">
        <f t="shared" ref="DN390:DN453" si="67">IF(BC390=2012,1,0)</f>
        <v>0</v>
      </c>
      <c r="DO390">
        <f t="shared" ref="DO390:DO453" si="68">IF(BC390=2013,1,0)</f>
        <v>1</v>
      </c>
      <c r="DP390">
        <f t="shared" ref="DP390:DP453" si="69">IF(BC390=2014,1,0)</f>
        <v>0</v>
      </c>
      <c r="DQ390">
        <f t="shared" ref="DQ390:DQ453" si="70">IF(BC390=2015,1,0)</f>
        <v>0</v>
      </c>
      <c r="DR390">
        <f t="shared" ref="DR390:DR453" si="71">IF(L390="Pedalcycles",1,0)</f>
        <v>0</v>
      </c>
      <c r="DS390">
        <f t="shared" ref="DS390:DS453" si="72">DM390*DR390</f>
        <v>0</v>
      </c>
      <c r="DT390">
        <f t="shared" ref="DT390:DT453" si="73">DN390*DR390</f>
        <v>0</v>
      </c>
      <c r="DU390">
        <f t="shared" ref="DU390:DU453" si="74">DO390*DR390</f>
        <v>0</v>
      </c>
      <c r="DV390">
        <f t="shared" ref="DV390:DV453" si="75">DP390*DR390</f>
        <v>0</v>
      </c>
      <c r="DW390">
        <f t="shared" ref="DW390:DW453" si="76">DQ390*DR390</f>
        <v>0</v>
      </c>
    </row>
    <row r="391" spans="1:127" x14ac:dyDescent="0.25">
      <c r="A391">
        <v>20134042217</v>
      </c>
      <c r="B391">
        <v>5059</v>
      </c>
      <c r="C391" t="s">
        <v>124</v>
      </c>
      <c r="D391">
        <v>0.74</v>
      </c>
      <c r="E391">
        <v>20130510</v>
      </c>
      <c r="F391" t="s">
        <v>109</v>
      </c>
      <c r="G391">
        <v>1104</v>
      </c>
      <c r="H391">
        <v>0</v>
      </c>
      <c r="I391" t="s">
        <v>125</v>
      </c>
      <c r="J391">
        <v>22</v>
      </c>
      <c r="K391" t="s">
        <v>68</v>
      </c>
      <c r="L391" t="s">
        <v>42</v>
      </c>
      <c r="M391" t="s">
        <v>11</v>
      </c>
      <c r="N391" t="s">
        <v>43</v>
      </c>
      <c r="O391" t="s">
        <v>71</v>
      </c>
      <c r="P391" t="s">
        <v>45</v>
      </c>
      <c r="Q391" t="s">
        <v>72</v>
      </c>
      <c r="R391" t="s">
        <v>209</v>
      </c>
      <c r="S391" t="s">
        <v>96</v>
      </c>
      <c r="T391" t="s">
        <v>1469</v>
      </c>
      <c r="U391" t="s">
        <v>89</v>
      </c>
      <c r="V391" t="s">
        <v>51</v>
      </c>
      <c r="W391" t="s">
        <v>77</v>
      </c>
      <c r="X391">
        <v>55</v>
      </c>
      <c r="Y391" t="s">
        <v>60</v>
      </c>
      <c r="Z391" t="s">
        <v>74</v>
      </c>
      <c r="AA391" t="s">
        <v>54</v>
      </c>
      <c r="AB391" t="s">
        <v>11</v>
      </c>
      <c r="AC391" t="s">
        <v>86</v>
      </c>
      <c r="AD391" t="s">
        <v>56</v>
      </c>
      <c r="AE391" t="s">
        <v>209</v>
      </c>
      <c r="AF391" t="s">
        <v>98</v>
      </c>
      <c r="AG391" t="s">
        <v>59</v>
      </c>
      <c r="AH391">
        <v>18</v>
      </c>
      <c r="AI391" t="s">
        <v>52</v>
      </c>
      <c r="AJ391" t="s">
        <v>50</v>
      </c>
      <c r="AK391" t="s">
        <v>51</v>
      </c>
      <c r="AL391" t="s">
        <v>54</v>
      </c>
      <c r="AM391" t="s">
        <v>11</v>
      </c>
      <c r="AN391" t="s">
        <v>61</v>
      </c>
      <c r="AO391" t="s">
        <v>62</v>
      </c>
      <c r="AP391" t="s">
        <v>1470</v>
      </c>
      <c r="AQ391" t="s">
        <v>63</v>
      </c>
      <c r="AR391">
        <v>0</v>
      </c>
      <c r="AS391">
        <v>0</v>
      </c>
      <c r="AT391">
        <v>1</v>
      </c>
      <c r="AU391">
        <v>0</v>
      </c>
      <c r="AV391" t="s">
        <v>11</v>
      </c>
      <c r="AW391">
        <v>12</v>
      </c>
      <c r="AX391" t="s">
        <v>64</v>
      </c>
      <c r="AY391">
        <v>1</v>
      </c>
      <c r="AZ391" t="s">
        <v>90</v>
      </c>
      <c r="BA391">
        <v>41.499313000000001</v>
      </c>
      <c r="BB391">
        <v>-81.683398999999895</v>
      </c>
      <c r="BC391">
        <v>2013</v>
      </c>
      <c r="BD391">
        <v>5</v>
      </c>
      <c r="BE391">
        <v>13975</v>
      </c>
      <c r="BF391">
        <v>162</v>
      </c>
      <c r="BG391">
        <v>390351077011</v>
      </c>
      <c r="BH391">
        <v>2142</v>
      </c>
      <c r="BI391">
        <v>1770609</v>
      </c>
      <c r="BJ391">
        <v>1377</v>
      </c>
      <c r="BK391">
        <v>688</v>
      </c>
      <c r="BL391">
        <v>689</v>
      </c>
      <c r="BM391">
        <v>31.1999999999999</v>
      </c>
      <c r="BN391">
        <v>19</v>
      </c>
      <c r="BO391">
        <v>0</v>
      </c>
      <c r="BP391">
        <v>0</v>
      </c>
      <c r="BQ391">
        <v>0</v>
      </c>
      <c r="BR391">
        <v>35</v>
      </c>
      <c r="BS391">
        <v>50</v>
      </c>
      <c r="BT391">
        <v>14</v>
      </c>
      <c r="BU391">
        <v>173</v>
      </c>
      <c r="BV391">
        <v>326</v>
      </c>
      <c r="BW391">
        <v>228</v>
      </c>
      <c r="BX391">
        <v>82</v>
      </c>
      <c r="BY391">
        <v>93</v>
      </c>
      <c r="BZ391">
        <v>60</v>
      </c>
      <c r="CA391">
        <v>93</v>
      </c>
      <c r="CB391">
        <v>168</v>
      </c>
      <c r="CC391">
        <v>7</v>
      </c>
      <c r="CD391">
        <v>19</v>
      </c>
      <c r="CE391">
        <v>10</v>
      </c>
      <c r="CF391">
        <v>0</v>
      </c>
      <c r="CG391">
        <v>0</v>
      </c>
      <c r="CH391">
        <v>0</v>
      </c>
      <c r="CI391">
        <v>0</v>
      </c>
      <c r="CJ391">
        <v>0</v>
      </c>
      <c r="CK391">
        <v>19</v>
      </c>
      <c r="CL391">
        <v>10</v>
      </c>
      <c r="CM391">
        <v>358</v>
      </c>
      <c r="CN391">
        <v>871</v>
      </c>
      <c r="CO391">
        <v>30</v>
      </c>
      <c r="CP391">
        <v>62</v>
      </c>
      <c r="CQ391">
        <v>0</v>
      </c>
      <c r="CR391">
        <v>19</v>
      </c>
      <c r="CS391">
        <v>37</v>
      </c>
      <c r="CT391">
        <v>22</v>
      </c>
      <c r="CU391">
        <v>1086</v>
      </c>
      <c r="CV391">
        <v>130</v>
      </c>
      <c r="CW391">
        <v>154</v>
      </c>
      <c r="CX391">
        <v>40</v>
      </c>
      <c r="CY391">
        <v>40</v>
      </c>
      <c r="CZ391">
        <v>101</v>
      </c>
      <c r="DA391">
        <v>0</v>
      </c>
      <c r="DB391">
        <v>310</v>
      </c>
      <c r="DC391">
        <v>152</v>
      </c>
      <c r="DD391">
        <v>140</v>
      </c>
      <c r="DE391">
        <v>19</v>
      </c>
      <c r="DF391">
        <v>36786</v>
      </c>
      <c r="DG391">
        <v>1.54</v>
      </c>
      <c r="DH391">
        <v>353</v>
      </c>
      <c r="DI391">
        <v>990</v>
      </c>
      <c r="DJ391">
        <v>896</v>
      </c>
      <c r="DK391">
        <v>94</v>
      </c>
      <c r="DL391">
        <v>55</v>
      </c>
      <c r="DM391">
        <f t="shared" si="66"/>
        <v>0</v>
      </c>
      <c r="DN391">
        <f t="shared" si="67"/>
        <v>0</v>
      </c>
      <c r="DO391">
        <f t="shared" si="68"/>
        <v>1</v>
      </c>
      <c r="DP391">
        <f t="shared" si="69"/>
        <v>0</v>
      </c>
      <c r="DQ391">
        <f t="shared" si="70"/>
        <v>0</v>
      </c>
      <c r="DR391">
        <f t="shared" si="71"/>
        <v>0</v>
      </c>
      <c r="DS391">
        <f t="shared" si="72"/>
        <v>0</v>
      </c>
      <c r="DT391">
        <f t="shared" si="73"/>
        <v>0</v>
      </c>
      <c r="DU391">
        <f t="shared" si="74"/>
        <v>0</v>
      </c>
      <c r="DV391">
        <f t="shared" si="75"/>
        <v>0</v>
      </c>
      <c r="DW391">
        <f t="shared" si="76"/>
        <v>0</v>
      </c>
    </row>
    <row r="392" spans="1:127" x14ac:dyDescent="0.25">
      <c r="A392">
        <v>20134042244</v>
      </c>
      <c r="B392">
        <v>4971</v>
      </c>
      <c r="C392" t="s">
        <v>420</v>
      </c>
      <c r="D392">
        <v>7.0000000000000007E-2</v>
      </c>
      <c r="E392">
        <v>20130508</v>
      </c>
      <c r="F392" t="s">
        <v>421</v>
      </c>
      <c r="G392" t="s">
        <v>409</v>
      </c>
      <c r="H392">
        <v>0</v>
      </c>
      <c r="I392" t="s">
        <v>82</v>
      </c>
      <c r="J392">
        <v>8</v>
      </c>
      <c r="K392" t="s">
        <v>41</v>
      </c>
      <c r="L392" t="s">
        <v>42</v>
      </c>
      <c r="M392" t="s">
        <v>11</v>
      </c>
      <c r="N392" t="s">
        <v>43</v>
      </c>
      <c r="O392" t="s">
        <v>71</v>
      </c>
      <c r="P392" t="s">
        <v>45</v>
      </c>
      <c r="Q392" t="s">
        <v>46</v>
      </c>
      <c r="R392" t="s">
        <v>54</v>
      </c>
      <c r="S392" t="s">
        <v>48</v>
      </c>
      <c r="T392" t="s">
        <v>1471</v>
      </c>
      <c r="U392" t="s">
        <v>89</v>
      </c>
      <c r="V392" t="s">
        <v>76</v>
      </c>
      <c r="W392" t="s">
        <v>77</v>
      </c>
      <c r="X392">
        <v>69</v>
      </c>
      <c r="Y392" t="s">
        <v>52</v>
      </c>
      <c r="Z392" t="s">
        <v>85</v>
      </c>
      <c r="AA392" t="s">
        <v>54</v>
      </c>
      <c r="AB392" t="s">
        <v>11</v>
      </c>
      <c r="AC392" t="s">
        <v>86</v>
      </c>
      <c r="AD392" t="s">
        <v>111</v>
      </c>
      <c r="AE392" t="s">
        <v>57</v>
      </c>
      <c r="AF392" t="s">
        <v>98</v>
      </c>
      <c r="AG392" t="s">
        <v>59</v>
      </c>
      <c r="AH392">
        <v>15</v>
      </c>
      <c r="AI392" t="s">
        <v>60</v>
      </c>
      <c r="AJ392" t="s">
        <v>47</v>
      </c>
      <c r="AK392" t="s">
        <v>47</v>
      </c>
      <c r="AL392" t="s">
        <v>54</v>
      </c>
      <c r="AM392" t="s">
        <v>11</v>
      </c>
      <c r="AN392" t="s">
        <v>61</v>
      </c>
      <c r="AO392" t="s">
        <v>62</v>
      </c>
      <c r="AP392" t="s">
        <v>1472</v>
      </c>
      <c r="AQ392" t="s">
        <v>63</v>
      </c>
      <c r="AR392">
        <v>0</v>
      </c>
      <c r="AS392">
        <v>0</v>
      </c>
      <c r="AT392">
        <v>1</v>
      </c>
      <c r="AU392">
        <v>0</v>
      </c>
      <c r="AV392" t="s">
        <v>11</v>
      </c>
      <c r="AW392">
        <v>12</v>
      </c>
      <c r="AX392" t="s">
        <v>64</v>
      </c>
      <c r="AY392">
        <v>1</v>
      </c>
      <c r="AZ392" t="s">
        <v>1</v>
      </c>
      <c r="BA392">
        <v>41.497877000000003</v>
      </c>
      <c r="BB392">
        <v>-81.678139000000002</v>
      </c>
      <c r="BC392">
        <v>2013</v>
      </c>
      <c r="BD392">
        <v>5</v>
      </c>
      <c r="BE392">
        <v>13978</v>
      </c>
      <c r="BF392">
        <v>162</v>
      </c>
      <c r="BG392">
        <v>390351077011</v>
      </c>
      <c r="BH392">
        <v>2142</v>
      </c>
      <c r="BI392">
        <v>1770609</v>
      </c>
      <c r="BJ392">
        <v>1377</v>
      </c>
      <c r="BK392">
        <v>688</v>
      </c>
      <c r="BL392">
        <v>689</v>
      </c>
      <c r="BM392">
        <v>31.1999999999999</v>
      </c>
      <c r="BN392">
        <v>19</v>
      </c>
      <c r="BO392">
        <v>0</v>
      </c>
      <c r="BP392">
        <v>0</v>
      </c>
      <c r="BQ392">
        <v>0</v>
      </c>
      <c r="BR392">
        <v>35</v>
      </c>
      <c r="BS392">
        <v>50</v>
      </c>
      <c r="BT392">
        <v>14</v>
      </c>
      <c r="BU392">
        <v>173</v>
      </c>
      <c r="BV392">
        <v>326</v>
      </c>
      <c r="BW392">
        <v>228</v>
      </c>
      <c r="BX392">
        <v>82</v>
      </c>
      <c r="BY392">
        <v>93</v>
      </c>
      <c r="BZ392">
        <v>60</v>
      </c>
      <c r="CA392">
        <v>93</v>
      </c>
      <c r="CB392">
        <v>168</v>
      </c>
      <c r="CC392">
        <v>7</v>
      </c>
      <c r="CD392">
        <v>19</v>
      </c>
      <c r="CE392">
        <v>10</v>
      </c>
      <c r="CF392">
        <v>0</v>
      </c>
      <c r="CG392">
        <v>0</v>
      </c>
      <c r="CH392">
        <v>0</v>
      </c>
      <c r="CI392">
        <v>0</v>
      </c>
      <c r="CJ392">
        <v>0</v>
      </c>
      <c r="CK392">
        <v>19</v>
      </c>
      <c r="CL392">
        <v>10</v>
      </c>
      <c r="CM392">
        <v>358</v>
      </c>
      <c r="CN392">
        <v>871</v>
      </c>
      <c r="CO392">
        <v>30</v>
      </c>
      <c r="CP392">
        <v>62</v>
      </c>
      <c r="CQ392">
        <v>0</v>
      </c>
      <c r="CR392">
        <v>19</v>
      </c>
      <c r="CS392">
        <v>37</v>
      </c>
      <c r="CT392">
        <v>22</v>
      </c>
      <c r="CU392">
        <v>1086</v>
      </c>
      <c r="CV392">
        <v>130</v>
      </c>
      <c r="CW392">
        <v>154</v>
      </c>
      <c r="CX392">
        <v>40</v>
      </c>
      <c r="CY392">
        <v>40</v>
      </c>
      <c r="CZ392">
        <v>101</v>
      </c>
      <c r="DA392">
        <v>0</v>
      </c>
      <c r="DB392">
        <v>310</v>
      </c>
      <c r="DC392">
        <v>152</v>
      </c>
      <c r="DD392">
        <v>140</v>
      </c>
      <c r="DE392">
        <v>19</v>
      </c>
      <c r="DF392">
        <v>36786</v>
      </c>
      <c r="DG392">
        <v>1.54</v>
      </c>
      <c r="DH392">
        <v>353</v>
      </c>
      <c r="DI392">
        <v>990</v>
      </c>
      <c r="DJ392">
        <v>896</v>
      </c>
      <c r="DK392">
        <v>94</v>
      </c>
      <c r="DL392">
        <v>55</v>
      </c>
      <c r="DM392">
        <f t="shared" si="66"/>
        <v>0</v>
      </c>
      <c r="DN392">
        <f t="shared" si="67"/>
        <v>0</v>
      </c>
      <c r="DO392">
        <f t="shared" si="68"/>
        <v>1</v>
      </c>
      <c r="DP392">
        <f t="shared" si="69"/>
        <v>0</v>
      </c>
      <c r="DQ392">
        <f t="shared" si="70"/>
        <v>0</v>
      </c>
      <c r="DR392">
        <f t="shared" si="71"/>
        <v>0</v>
      </c>
      <c r="DS392">
        <f t="shared" si="72"/>
        <v>0</v>
      </c>
      <c r="DT392">
        <f t="shared" si="73"/>
        <v>0</v>
      </c>
      <c r="DU392">
        <f t="shared" si="74"/>
        <v>0</v>
      </c>
      <c r="DV392">
        <f t="shared" si="75"/>
        <v>0</v>
      </c>
      <c r="DW392">
        <f t="shared" si="76"/>
        <v>0</v>
      </c>
    </row>
    <row r="393" spans="1:127" x14ac:dyDescent="0.25">
      <c r="A393">
        <v>20118139174</v>
      </c>
      <c r="B393">
        <v>10819</v>
      </c>
      <c r="C393" t="s">
        <v>154</v>
      </c>
      <c r="D393">
        <v>0.62</v>
      </c>
      <c r="E393">
        <v>20110917</v>
      </c>
      <c r="F393" t="s">
        <v>155</v>
      </c>
      <c r="G393">
        <v>7122</v>
      </c>
      <c r="H393">
        <v>0</v>
      </c>
      <c r="I393" t="s">
        <v>102</v>
      </c>
      <c r="J393">
        <v>1</v>
      </c>
      <c r="K393" t="s">
        <v>68</v>
      </c>
      <c r="L393" t="s">
        <v>42</v>
      </c>
      <c r="M393" t="s">
        <v>11</v>
      </c>
      <c r="N393" t="s">
        <v>43</v>
      </c>
      <c r="O393" t="s">
        <v>71</v>
      </c>
      <c r="P393" t="s">
        <v>45</v>
      </c>
      <c r="Q393" t="s">
        <v>72</v>
      </c>
      <c r="R393" t="s">
        <v>195</v>
      </c>
      <c r="S393" t="s">
        <v>98</v>
      </c>
      <c r="T393" t="s">
        <v>1473</v>
      </c>
      <c r="U393" t="s">
        <v>59</v>
      </c>
      <c r="V393" t="s">
        <v>51</v>
      </c>
      <c r="W393" t="s">
        <v>50</v>
      </c>
      <c r="X393">
        <v>25</v>
      </c>
      <c r="Y393" t="s">
        <v>60</v>
      </c>
      <c r="Z393" t="s">
        <v>74</v>
      </c>
      <c r="AA393" t="s">
        <v>180</v>
      </c>
      <c r="AB393" t="s">
        <v>11</v>
      </c>
      <c r="AC393" t="s">
        <v>86</v>
      </c>
      <c r="AD393" t="s">
        <v>97</v>
      </c>
      <c r="AE393" t="s">
        <v>54</v>
      </c>
      <c r="AF393" t="s">
        <v>48</v>
      </c>
      <c r="AG393" t="s">
        <v>89</v>
      </c>
      <c r="AH393">
        <v>23</v>
      </c>
      <c r="AI393" t="s">
        <v>60</v>
      </c>
      <c r="AJ393" t="s">
        <v>77</v>
      </c>
      <c r="AK393" t="s">
        <v>76</v>
      </c>
      <c r="AL393" t="s">
        <v>54</v>
      </c>
      <c r="AM393" t="s">
        <v>11</v>
      </c>
      <c r="AN393" t="s">
        <v>61</v>
      </c>
      <c r="AO393" t="s">
        <v>62</v>
      </c>
      <c r="AP393" t="s">
        <v>1474</v>
      </c>
      <c r="AQ393" t="s">
        <v>63</v>
      </c>
      <c r="AR393">
        <v>0</v>
      </c>
      <c r="AS393">
        <v>0</v>
      </c>
      <c r="AT393">
        <v>1</v>
      </c>
      <c r="AU393">
        <v>0</v>
      </c>
      <c r="AV393" t="s">
        <v>11</v>
      </c>
      <c r="AW393">
        <v>12</v>
      </c>
      <c r="AX393" t="s">
        <v>64</v>
      </c>
      <c r="AY393">
        <v>1</v>
      </c>
      <c r="AZ393" t="s">
        <v>90</v>
      </c>
      <c r="BA393">
        <v>41.469566</v>
      </c>
      <c r="BB393">
        <v>-81.734528999999895</v>
      </c>
      <c r="BC393">
        <v>2011</v>
      </c>
      <c r="BD393">
        <v>9</v>
      </c>
      <c r="BE393">
        <v>14090</v>
      </c>
      <c r="BF393">
        <v>87</v>
      </c>
      <c r="BG393">
        <v>390351027005</v>
      </c>
      <c r="BH393">
        <v>1745</v>
      </c>
      <c r="BI393">
        <v>254367</v>
      </c>
      <c r="BJ393">
        <v>631</v>
      </c>
      <c r="BK393">
        <v>354</v>
      </c>
      <c r="BL393">
        <v>277</v>
      </c>
      <c r="BM393">
        <v>32.399999999999899</v>
      </c>
      <c r="BN393">
        <v>78</v>
      </c>
      <c r="BO393">
        <v>41</v>
      </c>
      <c r="BP393">
        <v>2</v>
      </c>
      <c r="BQ393">
        <v>26</v>
      </c>
      <c r="BR393">
        <v>0</v>
      </c>
      <c r="BS393">
        <v>13</v>
      </c>
      <c r="BT393">
        <v>4</v>
      </c>
      <c r="BU393">
        <v>55</v>
      </c>
      <c r="BV393">
        <v>69</v>
      </c>
      <c r="BW393">
        <v>43</v>
      </c>
      <c r="BX393">
        <v>46</v>
      </c>
      <c r="BY393">
        <v>42</v>
      </c>
      <c r="BZ393">
        <v>39</v>
      </c>
      <c r="CA393">
        <v>127</v>
      </c>
      <c r="CB393">
        <v>30</v>
      </c>
      <c r="CC393">
        <v>0</v>
      </c>
      <c r="CD393">
        <v>7</v>
      </c>
      <c r="CE393">
        <v>0</v>
      </c>
      <c r="CF393">
        <v>0</v>
      </c>
      <c r="CG393">
        <v>0</v>
      </c>
      <c r="CH393">
        <v>9</v>
      </c>
      <c r="CI393">
        <v>0</v>
      </c>
      <c r="CJ393">
        <v>0</v>
      </c>
      <c r="CK393">
        <v>147</v>
      </c>
      <c r="CL393">
        <v>9</v>
      </c>
      <c r="CM393">
        <v>234</v>
      </c>
      <c r="CN393">
        <v>321</v>
      </c>
      <c r="CO393">
        <v>0</v>
      </c>
      <c r="CP393">
        <v>76</v>
      </c>
      <c r="CQ393">
        <v>0</v>
      </c>
      <c r="CR393">
        <v>0</v>
      </c>
      <c r="CS393">
        <v>0</v>
      </c>
      <c r="CT393">
        <v>88</v>
      </c>
      <c r="CU393">
        <v>412</v>
      </c>
      <c r="CV393">
        <v>113</v>
      </c>
      <c r="CW393">
        <v>151</v>
      </c>
      <c r="CX393">
        <v>22</v>
      </c>
      <c r="CY393">
        <v>56</v>
      </c>
      <c r="CZ393">
        <v>43</v>
      </c>
      <c r="DA393">
        <v>11</v>
      </c>
      <c r="DB393">
        <v>16</v>
      </c>
      <c r="DC393">
        <v>0</v>
      </c>
      <c r="DD393">
        <v>0</v>
      </c>
      <c r="DE393">
        <v>0</v>
      </c>
      <c r="DF393">
        <v>25920</v>
      </c>
      <c r="DG393">
        <v>2.33</v>
      </c>
      <c r="DH393">
        <v>24</v>
      </c>
      <c r="DI393">
        <v>356</v>
      </c>
      <c r="DJ393">
        <v>271</v>
      </c>
      <c r="DK393">
        <v>85</v>
      </c>
      <c r="DL393">
        <v>55</v>
      </c>
      <c r="DM393">
        <f t="shared" si="66"/>
        <v>1</v>
      </c>
      <c r="DN393">
        <f t="shared" si="67"/>
        <v>0</v>
      </c>
      <c r="DO393">
        <f t="shared" si="68"/>
        <v>0</v>
      </c>
      <c r="DP393">
        <f t="shared" si="69"/>
        <v>0</v>
      </c>
      <c r="DQ393">
        <f t="shared" si="70"/>
        <v>0</v>
      </c>
      <c r="DR393">
        <f t="shared" si="71"/>
        <v>0</v>
      </c>
      <c r="DS393">
        <f t="shared" si="72"/>
        <v>0</v>
      </c>
      <c r="DT393">
        <f t="shared" si="73"/>
        <v>0</v>
      </c>
      <c r="DU393">
        <f t="shared" si="74"/>
        <v>0</v>
      </c>
      <c r="DV393">
        <f t="shared" si="75"/>
        <v>0</v>
      </c>
      <c r="DW393">
        <f t="shared" si="76"/>
        <v>0</v>
      </c>
    </row>
    <row r="394" spans="1:127" x14ac:dyDescent="0.25">
      <c r="A394">
        <v>20124007475</v>
      </c>
      <c r="B394">
        <v>8118</v>
      </c>
      <c r="C394" t="s">
        <v>794</v>
      </c>
      <c r="D394">
        <v>0.83</v>
      </c>
      <c r="E394">
        <v>20120720</v>
      </c>
      <c r="F394" t="s">
        <v>699</v>
      </c>
      <c r="G394" t="s">
        <v>1219</v>
      </c>
      <c r="H394">
        <v>0</v>
      </c>
      <c r="I394" t="s">
        <v>125</v>
      </c>
      <c r="J394">
        <v>0</v>
      </c>
      <c r="K394" t="s">
        <v>68</v>
      </c>
      <c r="L394" t="s">
        <v>42</v>
      </c>
      <c r="M394" t="s">
        <v>11</v>
      </c>
      <c r="N394" t="s">
        <v>103</v>
      </c>
      <c r="O394" t="s">
        <v>71</v>
      </c>
      <c r="P394" t="s">
        <v>45</v>
      </c>
      <c r="Q394" t="s">
        <v>94</v>
      </c>
      <c r="R394" t="s">
        <v>119</v>
      </c>
      <c r="S394" t="s">
        <v>98</v>
      </c>
      <c r="T394" t="s">
        <v>1475</v>
      </c>
      <c r="U394" t="s">
        <v>59</v>
      </c>
      <c r="V394" t="s">
        <v>189</v>
      </c>
      <c r="W394" t="s">
        <v>188</v>
      </c>
      <c r="X394">
        <v>55</v>
      </c>
      <c r="Y394" t="s">
        <v>60</v>
      </c>
      <c r="Z394" t="s">
        <v>239</v>
      </c>
      <c r="AA394" t="s">
        <v>180</v>
      </c>
      <c r="AB394" t="s">
        <v>11</v>
      </c>
      <c r="AC394" t="s">
        <v>75</v>
      </c>
      <c r="AD394" t="s">
        <v>97</v>
      </c>
      <c r="AE394" t="s">
        <v>54</v>
      </c>
      <c r="AF394" t="s">
        <v>47</v>
      </c>
      <c r="AG394" t="s">
        <v>110</v>
      </c>
      <c r="AH394" t="s">
        <v>11</v>
      </c>
      <c r="AI394" t="s">
        <v>11</v>
      </c>
      <c r="AJ394" t="s">
        <v>77</v>
      </c>
      <c r="AK394" t="s">
        <v>76</v>
      </c>
      <c r="AL394">
        <v>0</v>
      </c>
      <c r="AM394" t="s">
        <v>11</v>
      </c>
      <c r="AN394" t="s">
        <v>61</v>
      </c>
      <c r="AO394" t="s">
        <v>62</v>
      </c>
      <c r="AP394" t="s">
        <v>1476</v>
      </c>
      <c r="AQ394" t="s">
        <v>130</v>
      </c>
      <c r="AR394">
        <v>1</v>
      </c>
      <c r="AS394">
        <v>0</v>
      </c>
      <c r="AT394">
        <v>0</v>
      </c>
      <c r="AU394">
        <v>0</v>
      </c>
      <c r="AV394" t="s">
        <v>11</v>
      </c>
      <c r="AW394">
        <v>12</v>
      </c>
      <c r="AX394" t="s">
        <v>64</v>
      </c>
      <c r="AY394">
        <v>1</v>
      </c>
      <c r="AZ394" t="s">
        <v>1</v>
      </c>
      <c r="BA394">
        <v>41.462699999999899</v>
      </c>
      <c r="BB394">
        <v>-81.739106000000007</v>
      </c>
      <c r="BC394">
        <v>2012</v>
      </c>
      <c r="BD394">
        <v>7</v>
      </c>
      <c r="BE394">
        <v>14178</v>
      </c>
      <c r="BF394">
        <v>1101</v>
      </c>
      <c r="BG394">
        <v>390351024012</v>
      </c>
      <c r="BH394">
        <v>1700</v>
      </c>
      <c r="BI394">
        <v>313592</v>
      </c>
      <c r="BJ394">
        <v>1056</v>
      </c>
      <c r="BK394">
        <v>518</v>
      </c>
      <c r="BL394">
        <v>538</v>
      </c>
      <c r="BM394">
        <v>30.1999999999999</v>
      </c>
      <c r="BN394">
        <v>59</v>
      </c>
      <c r="BO394">
        <v>129</v>
      </c>
      <c r="BP394">
        <v>193</v>
      </c>
      <c r="BQ394">
        <v>22</v>
      </c>
      <c r="BR394">
        <v>83</v>
      </c>
      <c r="BS394">
        <v>0</v>
      </c>
      <c r="BT394">
        <v>0</v>
      </c>
      <c r="BU394">
        <v>6</v>
      </c>
      <c r="BV394">
        <v>32</v>
      </c>
      <c r="BW394">
        <v>78</v>
      </c>
      <c r="BX394">
        <v>98</v>
      </c>
      <c r="BY394">
        <v>115</v>
      </c>
      <c r="BZ394">
        <v>32</v>
      </c>
      <c r="CA394">
        <v>38</v>
      </c>
      <c r="CB394">
        <v>84</v>
      </c>
      <c r="CC394">
        <v>22</v>
      </c>
      <c r="CD394">
        <v>22</v>
      </c>
      <c r="CE394">
        <v>6</v>
      </c>
      <c r="CF394">
        <v>11</v>
      </c>
      <c r="CG394">
        <v>9</v>
      </c>
      <c r="CH394">
        <v>17</v>
      </c>
      <c r="CI394">
        <v>0</v>
      </c>
      <c r="CJ394">
        <v>0</v>
      </c>
      <c r="CK394">
        <v>403</v>
      </c>
      <c r="CL394">
        <v>43</v>
      </c>
      <c r="CM394">
        <v>188</v>
      </c>
      <c r="CN394">
        <v>836</v>
      </c>
      <c r="CO394">
        <v>0</v>
      </c>
      <c r="CP394">
        <v>2</v>
      </c>
      <c r="CQ394">
        <v>0</v>
      </c>
      <c r="CR394">
        <v>11</v>
      </c>
      <c r="CS394">
        <v>19</v>
      </c>
      <c r="CT394">
        <v>495</v>
      </c>
      <c r="CU394">
        <v>564</v>
      </c>
      <c r="CV394">
        <v>103</v>
      </c>
      <c r="CW394">
        <v>219</v>
      </c>
      <c r="CX394">
        <v>41</v>
      </c>
      <c r="CY394">
        <v>69</v>
      </c>
      <c r="CZ394">
        <v>105</v>
      </c>
      <c r="DA394">
        <v>20</v>
      </c>
      <c r="DB394">
        <v>2</v>
      </c>
      <c r="DC394">
        <v>5</v>
      </c>
      <c r="DD394">
        <v>0</v>
      </c>
      <c r="DE394">
        <v>0</v>
      </c>
      <c r="DF394">
        <v>34118</v>
      </c>
      <c r="DG394">
        <v>3.62</v>
      </c>
      <c r="DH394">
        <v>33</v>
      </c>
      <c r="DI394">
        <v>348</v>
      </c>
      <c r="DJ394">
        <v>292</v>
      </c>
      <c r="DK394">
        <v>56</v>
      </c>
      <c r="DL394">
        <v>132</v>
      </c>
      <c r="DM394">
        <f t="shared" si="66"/>
        <v>0</v>
      </c>
      <c r="DN394">
        <f t="shared" si="67"/>
        <v>1</v>
      </c>
      <c r="DO394">
        <f t="shared" si="68"/>
        <v>0</v>
      </c>
      <c r="DP394">
        <f t="shared" si="69"/>
        <v>0</v>
      </c>
      <c r="DQ394">
        <f t="shared" si="70"/>
        <v>0</v>
      </c>
      <c r="DR394">
        <f t="shared" si="71"/>
        <v>0</v>
      </c>
      <c r="DS394">
        <f t="shared" si="72"/>
        <v>0</v>
      </c>
      <c r="DT394">
        <f t="shared" si="73"/>
        <v>0</v>
      </c>
      <c r="DU394">
        <f t="shared" si="74"/>
        <v>0</v>
      </c>
      <c r="DV394">
        <f t="shared" si="75"/>
        <v>0</v>
      </c>
      <c r="DW394">
        <f t="shared" si="76"/>
        <v>0</v>
      </c>
    </row>
    <row r="395" spans="1:127" x14ac:dyDescent="0.25">
      <c r="A395">
        <v>20124007727</v>
      </c>
      <c r="B395">
        <v>13476</v>
      </c>
      <c r="C395" t="s">
        <v>99</v>
      </c>
      <c r="D395">
        <v>16.43</v>
      </c>
      <c r="E395">
        <v>20121208</v>
      </c>
      <c r="F395" t="s">
        <v>100</v>
      </c>
      <c r="G395" t="s">
        <v>101</v>
      </c>
      <c r="H395">
        <v>0</v>
      </c>
      <c r="I395" t="s">
        <v>102</v>
      </c>
      <c r="J395">
        <v>17</v>
      </c>
      <c r="K395" t="s">
        <v>68</v>
      </c>
      <c r="L395" t="s">
        <v>42</v>
      </c>
      <c r="M395" t="s">
        <v>11</v>
      </c>
      <c r="N395" t="s">
        <v>103</v>
      </c>
      <c r="O395" t="s">
        <v>44</v>
      </c>
      <c r="P395" t="s">
        <v>104</v>
      </c>
      <c r="Q395" t="s">
        <v>46</v>
      </c>
      <c r="R395" t="s">
        <v>54</v>
      </c>
      <c r="S395" t="s">
        <v>48</v>
      </c>
      <c r="T395" t="s">
        <v>1477</v>
      </c>
      <c r="U395" t="s">
        <v>105</v>
      </c>
      <c r="V395" t="s">
        <v>50</v>
      </c>
      <c r="W395" t="s">
        <v>51</v>
      </c>
      <c r="X395">
        <v>52</v>
      </c>
      <c r="Y395" t="s">
        <v>60</v>
      </c>
      <c r="Z395" t="s">
        <v>85</v>
      </c>
      <c r="AA395" t="s">
        <v>54</v>
      </c>
      <c r="AB395" t="s">
        <v>11</v>
      </c>
      <c r="AC395" t="s">
        <v>86</v>
      </c>
      <c r="AD395" t="s">
        <v>56</v>
      </c>
      <c r="AE395" t="s">
        <v>106</v>
      </c>
      <c r="AF395" t="s">
        <v>84</v>
      </c>
      <c r="AG395" t="s">
        <v>59</v>
      </c>
      <c r="AH395">
        <v>56</v>
      </c>
      <c r="AI395" t="s">
        <v>60</v>
      </c>
      <c r="AJ395" t="s">
        <v>77</v>
      </c>
      <c r="AK395" t="s">
        <v>76</v>
      </c>
      <c r="AL395" t="s">
        <v>54</v>
      </c>
      <c r="AM395" t="s">
        <v>11</v>
      </c>
      <c r="AN395" t="s">
        <v>61</v>
      </c>
      <c r="AO395" t="s">
        <v>62</v>
      </c>
      <c r="AP395" t="s">
        <v>1478</v>
      </c>
      <c r="AQ395" t="s">
        <v>63</v>
      </c>
      <c r="AR395">
        <v>1</v>
      </c>
      <c r="AS395">
        <v>0</v>
      </c>
      <c r="AT395">
        <v>0</v>
      </c>
      <c r="AU395">
        <v>0</v>
      </c>
      <c r="AV395" t="s">
        <v>11</v>
      </c>
      <c r="AW395">
        <v>12</v>
      </c>
      <c r="AX395" t="s">
        <v>64</v>
      </c>
      <c r="AY395">
        <v>1</v>
      </c>
      <c r="AZ395" t="s">
        <v>1</v>
      </c>
      <c r="BA395">
        <v>41.471066999999898</v>
      </c>
      <c r="BB395">
        <v>-81.699620999999894</v>
      </c>
      <c r="BC395">
        <v>2012</v>
      </c>
      <c r="BD395">
        <v>12</v>
      </c>
      <c r="BE395">
        <v>14189</v>
      </c>
      <c r="BF395">
        <v>110</v>
      </c>
      <c r="BG395">
        <v>390351039001</v>
      </c>
      <c r="BH395">
        <v>1786</v>
      </c>
      <c r="BI395">
        <v>463360</v>
      </c>
      <c r="BJ395">
        <v>949</v>
      </c>
      <c r="BK395">
        <v>471</v>
      </c>
      <c r="BL395">
        <v>478</v>
      </c>
      <c r="BM395">
        <v>37.6</v>
      </c>
      <c r="BN395">
        <v>36</v>
      </c>
      <c r="BO395">
        <v>67</v>
      </c>
      <c r="BP395">
        <v>89</v>
      </c>
      <c r="BQ395">
        <v>40</v>
      </c>
      <c r="BR395">
        <v>36</v>
      </c>
      <c r="BS395">
        <v>23</v>
      </c>
      <c r="BT395">
        <v>5</v>
      </c>
      <c r="BU395">
        <v>40</v>
      </c>
      <c r="BV395">
        <v>46</v>
      </c>
      <c r="BW395">
        <v>48</v>
      </c>
      <c r="BX395">
        <v>67</v>
      </c>
      <c r="BY395">
        <v>54</v>
      </c>
      <c r="BZ395">
        <v>80</v>
      </c>
      <c r="CA395">
        <v>88</v>
      </c>
      <c r="CB395">
        <v>51</v>
      </c>
      <c r="CC395">
        <v>0</v>
      </c>
      <c r="CD395">
        <v>38</v>
      </c>
      <c r="CE395">
        <v>38</v>
      </c>
      <c r="CF395">
        <v>60</v>
      </c>
      <c r="CG395">
        <v>32</v>
      </c>
      <c r="CH395">
        <v>7</v>
      </c>
      <c r="CI395">
        <v>0</v>
      </c>
      <c r="CJ395">
        <v>4</v>
      </c>
      <c r="CK395">
        <v>232</v>
      </c>
      <c r="CL395">
        <v>141</v>
      </c>
      <c r="CM395">
        <v>347</v>
      </c>
      <c r="CN395">
        <v>421</v>
      </c>
      <c r="CO395">
        <v>0</v>
      </c>
      <c r="CP395">
        <v>0</v>
      </c>
      <c r="CQ395">
        <v>0</v>
      </c>
      <c r="CR395">
        <v>171</v>
      </c>
      <c r="CS395">
        <v>10</v>
      </c>
      <c r="CT395">
        <v>432</v>
      </c>
      <c r="CU395">
        <v>613</v>
      </c>
      <c r="CV395">
        <v>245</v>
      </c>
      <c r="CW395">
        <v>113</v>
      </c>
      <c r="CX395">
        <v>33</v>
      </c>
      <c r="CY395">
        <v>36</v>
      </c>
      <c r="CZ395">
        <v>113</v>
      </c>
      <c r="DA395">
        <v>24</v>
      </c>
      <c r="DB395">
        <v>35</v>
      </c>
      <c r="DC395">
        <v>14</v>
      </c>
      <c r="DD395">
        <v>0</v>
      </c>
      <c r="DE395">
        <v>0</v>
      </c>
      <c r="DF395">
        <v>14904</v>
      </c>
      <c r="DG395">
        <v>2.4900000000000002</v>
      </c>
      <c r="DH395">
        <v>148</v>
      </c>
      <c r="DI395">
        <v>440</v>
      </c>
      <c r="DJ395">
        <v>381</v>
      </c>
      <c r="DK395">
        <v>59</v>
      </c>
      <c r="DL395">
        <v>131</v>
      </c>
      <c r="DM395">
        <f t="shared" si="66"/>
        <v>0</v>
      </c>
      <c r="DN395">
        <f t="shared" si="67"/>
        <v>1</v>
      </c>
      <c r="DO395">
        <f t="shared" si="68"/>
        <v>0</v>
      </c>
      <c r="DP395">
        <f t="shared" si="69"/>
        <v>0</v>
      </c>
      <c r="DQ395">
        <f t="shared" si="70"/>
        <v>0</v>
      </c>
      <c r="DR395">
        <f t="shared" si="71"/>
        <v>0</v>
      </c>
      <c r="DS395">
        <f t="shared" si="72"/>
        <v>0</v>
      </c>
      <c r="DT395">
        <f t="shared" si="73"/>
        <v>0</v>
      </c>
      <c r="DU395">
        <f t="shared" si="74"/>
        <v>0</v>
      </c>
      <c r="DV395">
        <f t="shared" si="75"/>
        <v>0</v>
      </c>
      <c r="DW395">
        <f t="shared" si="76"/>
        <v>0</v>
      </c>
    </row>
    <row r="396" spans="1:127" x14ac:dyDescent="0.25">
      <c r="A396">
        <v>20134050607</v>
      </c>
      <c r="B396">
        <v>9468</v>
      </c>
      <c r="C396" t="s">
        <v>249</v>
      </c>
      <c r="D396">
        <v>0.12</v>
      </c>
      <c r="E396">
        <v>20130825</v>
      </c>
      <c r="F396" t="s">
        <v>250</v>
      </c>
      <c r="G396" t="s">
        <v>616</v>
      </c>
      <c r="H396">
        <v>0</v>
      </c>
      <c r="I396" t="s">
        <v>161</v>
      </c>
      <c r="J396">
        <v>2</v>
      </c>
      <c r="K396" t="s">
        <v>68</v>
      </c>
      <c r="L396" t="s">
        <v>42</v>
      </c>
      <c r="M396" t="s">
        <v>11</v>
      </c>
      <c r="N396" t="s">
        <v>43</v>
      </c>
      <c r="O396" t="s">
        <v>71</v>
      </c>
      <c r="P396" t="s">
        <v>45</v>
      </c>
      <c r="Q396" t="s">
        <v>46</v>
      </c>
      <c r="R396" t="s">
        <v>95</v>
      </c>
      <c r="S396" t="s">
        <v>48</v>
      </c>
      <c r="T396" t="s">
        <v>1479</v>
      </c>
      <c r="U396" t="s">
        <v>110</v>
      </c>
      <c r="V396" t="s">
        <v>50</v>
      </c>
      <c r="W396" t="s">
        <v>51</v>
      </c>
      <c r="X396">
        <v>0</v>
      </c>
      <c r="Y396" t="s">
        <v>11</v>
      </c>
      <c r="Z396" t="s">
        <v>74</v>
      </c>
      <c r="AA396" t="s">
        <v>54</v>
      </c>
      <c r="AB396" t="s">
        <v>11</v>
      </c>
      <c r="AC396" t="s">
        <v>461</v>
      </c>
      <c r="AD396" t="s">
        <v>111</v>
      </c>
      <c r="AE396" t="s">
        <v>54</v>
      </c>
      <c r="AF396" t="s">
        <v>47</v>
      </c>
      <c r="AG396" t="s">
        <v>59</v>
      </c>
      <c r="AH396">
        <v>28</v>
      </c>
      <c r="AI396" t="s">
        <v>52</v>
      </c>
      <c r="AJ396" t="s">
        <v>47</v>
      </c>
      <c r="AK396" t="s">
        <v>47</v>
      </c>
      <c r="AL396" t="s">
        <v>180</v>
      </c>
      <c r="AM396" t="s">
        <v>11</v>
      </c>
      <c r="AN396" t="s">
        <v>61</v>
      </c>
      <c r="AO396" t="s">
        <v>62</v>
      </c>
      <c r="AP396" t="s">
        <v>1480</v>
      </c>
      <c r="AQ396" t="s">
        <v>63</v>
      </c>
      <c r="AR396">
        <v>0</v>
      </c>
      <c r="AS396">
        <v>0</v>
      </c>
      <c r="AT396">
        <v>1</v>
      </c>
      <c r="AU396">
        <v>0</v>
      </c>
      <c r="AV396" t="s">
        <v>11</v>
      </c>
      <c r="AW396">
        <v>12</v>
      </c>
      <c r="AX396" t="s">
        <v>64</v>
      </c>
      <c r="AY396">
        <v>1</v>
      </c>
      <c r="AZ396" t="s">
        <v>1</v>
      </c>
      <c r="BA396">
        <v>41.459851</v>
      </c>
      <c r="BB396">
        <v>-81.713151999999894</v>
      </c>
      <c r="BC396">
        <v>2013</v>
      </c>
      <c r="BD396">
        <v>8</v>
      </c>
      <c r="BE396">
        <v>14247</v>
      </c>
      <c r="BF396">
        <v>130</v>
      </c>
      <c r="BG396">
        <v>390351053002</v>
      </c>
      <c r="BH396">
        <v>1839</v>
      </c>
      <c r="BI396">
        <v>201829</v>
      </c>
      <c r="BJ396">
        <v>737</v>
      </c>
      <c r="BK396">
        <v>310</v>
      </c>
      <c r="BL396">
        <v>427</v>
      </c>
      <c r="BM396">
        <v>33.5</v>
      </c>
      <c r="BN396">
        <v>91</v>
      </c>
      <c r="BO396">
        <v>135</v>
      </c>
      <c r="BP396">
        <v>22</v>
      </c>
      <c r="BQ396">
        <v>31</v>
      </c>
      <c r="BR396">
        <v>0</v>
      </c>
      <c r="BS396">
        <v>11</v>
      </c>
      <c r="BT396">
        <v>0</v>
      </c>
      <c r="BU396">
        <v>23</v>
      </c>
      <c r="BV396">
        <v>30</v>
      </c>
      <c r="BW396">
        <v>40</v>
      </c>
      <c r="BX396">
        <v>51</v>
      </c>
      <c r="BY396">
        <v>91</v>
      </c>
      <c r="BZ396">
        <v>66</v>
      </c>
      <c r="CA396">
        <v>70</v>
      </c>
      <c r="CB396">
        <v>30</v>
      </c>
      <c r="CC396">
        <v>13</v>
      </c>
      <c r="CD396">
        <v>8</v>
      </c>
      <c r="CE396">
        <v>0</v>
      </c>
      <c r="CF396">
        <v>8</v>
      </c>
      <c r="CG396">
        <v>0</v>
      </c>
      <c r="CH396">
        <v>7</v>
      </c>
      <c r="CI396">
        <v>0</v>
      </c>
      <c r="CJ396">
        <v>10</v>
      </c>
      <c r="CK396">
        <v>279</v>
      </c>
      <c r="CL396">
        <v>25</v>
      </c>
      <c r="CM396">
        <v>92</v>
      </c>
      <c r="CN396">
        <v>400</v>
      </c>
      <c r="CO396">
        <v>0</v>
      </c>
      <c r="CP396">
        <v>0</v>
      </c>
      <c r="CQ396">
        <v>0</v>
      </c>
      <c r="CR396">
        <v>158</v>
      </c>
      <c r="CS396">
        <v>87</v>
      </c>
      <c r="CT396">
        <v>441</v>
      </c>
      <c r="CU396">
        <v>424</v>
      </c>
      <c r="CV396">
        <v>219</v>
      </c>
      <c r="CW396">
        <v>74</v>
      </c>
      <c r="CX396">
        <v>52</v>
      </c>
      <c r="CY396">
        <v>11</v>
      </c>
      <c r="CZ396">
        <v>44</v>
      </c>
      <c r="DA396">
        <v>13</v>
      </c>
      <c r="DB396">
        <v>0</v>
      </c>
      <c r="DC396">
        <v>11</v>
      </c>
      <c r="DD396">
        <v>0</v>
      </c>
      <c r="DE396">
        <v>0</v>
      </c>
      <c r="DF396">
        <v>9974</v>
      </c>
      <c r="DG396">
        <v>2.61</v>
      </c>
      <c r="DH396">
        <v>81</v>
      </c>
      <c r="DI396">
        <v>385</v>
      </c>
      <c r="DJ396">
        <v>282</v>
      </c>
      <c r="DK396">
        <v>103</v>
      </c>
      <c r="DL396">
        <v>76</v>
      </c>
      <c r="DM396">
        <f t="shared" si="66"/>
        <v>0</v>
      </c>
      <c r="DN396">
        <f t="shared" si="67"/>
        <v>0</v>
      </c>
      <c r="DO396">
        <f t="shared" si="68"/>
        <v>1</v>
      </c>
      <c r="DP396">
        <f t="shared" si="69"/>
        <v>0</v>
      </c>
      <c r="DQ396">
        <f t="shared" si="70"/>
        <v>0</v>
      </c>
      <c r="DR396">
        <f t="shared" si="71"/>
        <v>0</v>
      </c>
      <c r="DS396">
        <f t="shared" si="72"/>
        <v>0</v>
      </c>
      <c r="DT396">
        <f t="shared" si="73"/>
        <v>0</v>
      </c>
      <c r="DU396">
        <f t="shared" si="74"/>
        <v>0</v>
      </c>
      <c r="DV396">
        <f t="shared" si="75"/>
        <v>0</v>
      </c>
      <c r="DW396">
        <f t="shared" si="76"/>
        <v>0</v>
      </c>
    </row>
    <row r="397" spans="1:127" x14ac:dyDescent="0.25">
      <c r="A397">
        <v>20134052915</v>
      </c>
      <c r="B397">
        <v>9995</v>
      </c>
      <c r="C397" t="s">
        <v>154</v>
      </c>
      <c r="D397">
        <v>1.19</v>
      </c>
      <c r="E397">
        <v>20130906</v>
      </c>
      <c r="F397" t="s">
        <v>155</v>
      </c>
      <c r="G397">
        <v>54</v>
      </c>
      <c r="H397">
        <v>0</v>
      </c>
      <c r="I397" t="s">
        <v>125</v>
      </c>
      <c r="J397">
        <v>15</v>
      </c>
      <c r="K397" t="s">
        <v>41</v>
      </c>
      <c r="L397" t="s">
        <v>42</v>
      </c>
      <c r="M397" t="s">
        <v>11</v>
      </c>
      <c r="N397" t="s">
        <v>43</v>
      </c>
      <c r="O397" t="s">
        <v>71</v>
      </c>
      <c r="P397" t="s">
        <v>45</v>
      </c>
      <c r="Q397" t="s">
        <v>94</v>
      </c>
      <c r="R397" t="s">
        <v>57</v>
      </c>
      <c r="S397" t="s">
        <v>98</v>
      </c>
      <c r="T397" t="s">
        <v>1481</v>
      </c>
      <c r="U397" t="s">
        <v>59</v>
      </c>
      <c r="V397" t="s">
        <v>77</v>
      </c>
      <c r="W397" t="s">
        <v>76</v>
      </c>
      <c r="X397">
        <v>16</v>
      </c>
      <c r="Y397" t="s">
        <v>52</v>
      </c>
      <c r="Z397" t="s">
        <v>120</v>
      </c>
      <c r="AA397" t="s">
        <v>54</v>
      </c>
      <c r="AB397" t="s">
        <v>11</v>
      </c>
      <c r="AC397" t="s">
        <v>75</v>
      </c>
      <c r="AD397" t="s">
        <v>97</v>
      </c>
      <c r="AE397" t="s">
        <v>47</v>
      </c>
      <c r="AF397" t="s">
        <v>88</v>
      </c>
      <c r="AG397" t="s">
        <v>110</v>
      </c>
      <c r="AH397" t="s">
        <v>11</v>
      </c>
      <c r="AI397" t="s">
        <v>11</v>
      </c>
      <c r="AJ397" t="s">
        <v>47</v>
      </c>
      <c r="AK397" t="s">
        <v>47</v>
      </c>
      <c r="AL397">
        <v>0</v>
      </c>
      <c r="AM397" t="s">
        <v>11</v>
      </c>
      <c r="AN397" t="s">
        <v>61</v>
      </c>
      <c r="AO397" t="s">
        <v>62</v>
      </c>
      <c r="AP397" t="s">
        <v>1482</v>
      </c>
      <c r="AQ397" t="s">
        <v>63</v>
      </c>
      <c r="AR397">
        <v>0</v>
      </c>
      <c r="AS397">
        <v>0</v>
      </c>
      <c r="AT397">
        <v>0</v>
      </c>
      <c r="AU397">
        <v>1</v>
      </c>
      <c r="AV397" t="s">
        <v>11</v>
      </c>
      <c r="AW397">
        <v>12</v>
      </c>
      <c r="AX397" t="s">
        <v>64</v>
      </c>
      <c r="AY397">
        <v>1</v>
      </c>
      <c r="AZ397" t="s">
        <v>1</v>
      </c>
      <c r="BA397">
        <v>41.469653000000001</v>
      </c>
      <c r="BB397">
        <v>-81.723494000000002</v>
      </c>
      <c r="BC397">
        <v>2013</v>
      </c>
      <c r="BD397">
        <v>9</v>
      </c>
      <c r="BE397">
        <v>14364</v>
      </c>
      <c r="BF397">
        <v>83</v>
      </c>
      <c r="BG397">
        <v>390351027001</v>
      </c>
      <c r="BH397">
        <v>1741</v>
      </c>
      <c r="BI397">
        <v>128781</v>
      </c>
      <c r="BJ397">
        <v>624</v>
      </c>
      <c r="BK397">
        <v>317</v>
      </c>
      <c r="BL397">
        <v>307</v>
      </c>
      <c r="BM397">
        <v>29.6999999999999</v>
      </c>
      <c r="BN397">
        <v>67</v>
      </c>
      <c r="BO397">
        <v>17</v>
      </c>
      <c r="BP397">
        <v>65</v>
      </c>
      <c r="BQ397">
        <v>15</v>
      </c>
      <c r="BR397">
        <v>4</v>
      </c>
      <c r="BS397">
        <v>0</v>
      </c>
      <c r="BT397">
        <v>0</v>
      </c>
      <c r="BU397">
        <v>54</v>
      </c>
      <c r="BV397">
        <v>100</v>
      </c>
      <c r="BW397">
        <v>45</v>
      </c>
      <c r="BX397">
        <v>13</v>
      </c>
      <c r="BY397">
        <v>59</v>
      </c>
      <c r="BZ397">
        <v>54</v>
      </c>
      <c r="CA397">
        <v>32</v>
      </c>
      <c r="CB397">
        <v>40</v>
      </c>
      <c r="CC397">
        <v>0</v>
      </c>
      <c r="CD397">
        <v>13</v>
      </c>
      <c r="CE397">
        <v>0</v>
      </c>
      <c r="CF397">
        <v>9</v>
      </c>
      <c r="CG397">
        <v>37</v>
      </c>
      <c r="CH397">
        <v>0</v>
      </c>
      <c r="CI397">
        <v>0</v>
      </c>
      <c r="CJ397">
        <v>0</v>
      </c>
      <c r="CK397">
        <v>164</v>
      </c>
      <c r="CL397">
        <v>46</v>
      </c>
      <c r="CM397">
        <v>279</v>
      </c>
      <c r="CN397">
        <v>330</v>
      </c>
      <c r="CO397">
        <v>0</v>
      </c>
      <c r="CP397">
        <v>0</v>
      </c>
      <c r="CQ397">
        <v>0</v>
      </c>
      <c r="CR397">
        <v>0</v>
      </c>
      <c r="CS397">
        <v>15</v>
      </c>
      <c r="CT397">
        <v>185</v>
      </c>
      <c r="CU397">
        <v>402</v>
      </c>
      <c r="CV397">
        <v>143</v>
      </c>
      <c r="CW397">
        <v>187</v>
      </c>
      <c r="CX397">
        <v>28</v>
      </c>
      <c r="CY397">
        <v>10</v>
      </c>
      <c r="CZ397">
        <v>34</v>
      </c>
      <c r="DA397">
        <v>0</v>
      </c>
      <c r="DB397">
        <v>0</v>
      </c>
      <c r="DC397">
        <v>0</v>
      </c>
      <c r="DD397">
        <v>0</v>
      </c>
      <c r="DE397">
        <v>0</v>
      </c>
      <c r="DF397">
        <v>18971</v>
      </c>
      <c r="DG397">
        <v>3.03</v>
      </c>
      <c r="DH397">
        <v>95</v>
      </c>
      <c r="DI397">
        <v>274</v>
      </c>
      <c r="DJ397">
        <v>206</v>
      </c>
      <c r="DK397">
        <v>68</v>
      </c>
      <c r="DL397">
        <v>77</v>
      </c>
      <c r="DM397">
        <f t="shared" si="66"/>
        <v>0</v>
      </c>
      <c r="DN397">
        <f t="shared" si="67"/>
        <v>0</v>
      </c>
      <c r="DO397">
        <f t="shared" si="68"/>
        <v>1</v>
      </c>
      <c r="DP397">
        <f t="shared" si="69"/>
        <v>0</v>
      </c>
      <c r="DQ397">
        <f t="shared" si="70"/>
        <v>0</v>
      </c>
      <c r="DR397">
        <f t="shared" si="71"/>
        <v>0</v>
      </c>
      <c r="DS397">
        <f t="shared" si="72"/>
        <v>0</v>
      </c>
      <c r="DT397">
        <f t="shared" si="73"/>
        <v>0</v>
      </c>
      <c r="DU397">
        <f t="shared" si="74"/>
        <v>0</v>
      </c>
      <c r="DV397">
        <f t="shared" si="75"/>
        <v>0</v>
      </c>
      <c r="DW397">
        <f t="shared" si="76"/>
        <v>0</v>
      </c>
    </row>
    <row r="398" spans="1:127" x14ac:dyDescent="0.25">
      <c r="A398">
        <v>20134073488</v>
      </c>
      <c r="B398">
        <v>13534</v>
      </c>
      <c r="C398" t="s">
        <v>241</v>
      </c>
      <c r="D398">
        <v>2.94</v>
      </c>
      <c r="E398">
        <v>20131128</v>
      </c>
      <c r="F398" t="s">
        <v>202</v>
      </c>
      <c r="G398">
        <v>3463</v>
      </c>
      <c r="H398">
        <v>0</v>
      </c>
      <c r="I398" t="s">
        <v>67</v>
      </c>
      <c r="J398">
        <v>2</v>
      </c>
      <c r="K398" t="s">
        <v>68</v>
      </c>
      <c r="L398" t="s">
        <v>42</v>
      </c>
      <c r="M398" t="s">
        <v>11</v>
      </c>
      <c r="N398" t="s">
        <v>43</v>
      </c>
      <c r="O398" t="s">
        <v>71</v>
      </c>
      <c r="P398" t="s">
        <v>45</v>
      </c>
      <c r="Q398" t="s">
        <v>46</v>
      </c>
      <c r="R398" t="s">
        <v>47</v>
      </c>
      <c r="S398" t="s">
        <v>47</v>
      </c>
      <c r="T398" t="s">
        <v>1483</v>
      </c>
      <c r="U398" t="s">
        <v>280</v>
      </c>
      <c r="V398" t="s">
        <v>47</v>
      </c>
      <c r="W398" t="s">
        <v>47</v>
      </c>
      <c r="X398" t="s">
        <v>11</v>
      </c>
      <c r="Y398" t="s">
        <v>11</v>
      </c>
      <c r="Z398" t="s">
        <v>74</v>
      </c>
      <c r="AA398">
        <v>0</v>
      </c>
      <c r="AB398" t="s">
        <v>11</v>
      </c>
      <c r="AC398" t="s">
        <v>116</v>
      </c>
      <c r="AD398" t="s">
        <v>111</v>
      </c>
      <c r="AE398" t="s">
        <v>57</v>
      </c>
      <c r="AF398" t="s">
        <v>98</v>
      </c>
      <c r="AG398" t="s">
        <v>59</v>
      </c>
      <c r="AH398">
        <v>34</v>
      </c>
      <c r="AI398" t="s">
        <v>52</v>
      </c>
      <c r="AJ398" t="s">
        <v>47</v>
      </c>
      <c r="AK398" t="s">
        <v>47</v>
      </c>
      <c r="AL398" t="s">
        <v>54</v>
      </c>
      <c r="AM398" t="s">
        <v>11</v>
      </c>
      <c r="AN398" t="s">
        <v>61</v>
      </c>
      <c r="AO398" t="s">
        <v>62</v>
      </c>
      <c r="AP398" t="s">
        <v>11</v>
      </c>
      <c r="AQ398" t="s">
        <v>63</v>
      </c>
      <c r="AR398">
        <v>0</v>
      </c>
      <c r="AS398">
        <v>0</v>
      </c>
      <c r="AT398">
        <v>2</v>
      </c>
      <c r="AU398">
        <v>0</v>
      </c>
      <c r="AV398" t="s">
        <v>11</v>
      </c>
      <c r="AW398">
        <v>12</v>
      </c>
      <c r="AX398" t="s">
        <v>64</v>
      </c>
      <c r="AY398">
        <v>1</v>
      </c>
      <c r="AZ398" t="s">
        <v>1</v>
      </c>
      <c r="BA398">
        <v>41.460144999999898</v>
      </c>
      <c r="BB398">
        <v>-81.711725000000001</v>
      </c>
      <c r="BC398">
        <v>2013</v>
      </c>
      <c r="BD398">
        <v>11</v>
      </c>
      <c r="BE398">
        <v>14414</v>
      </c>
      <c r="BF398">
        <v>129</v>
      </c>
      <c r="BG398">
        <v>390351053001</v>
      </c>
      <c r="BH398">
        <v>1838</v>
      </c>
      <c r="BI398">
        <v>131604</v>
      </c>
      <c r="BJ398">
        <v>517</v>
      </c>
      <c r="BK398">
        <v>241</v>
      </c>
      <c r="BL398">
        <v>276</v>
      </c>
      <c r="BM398">
        <v>10.6999999999999</v>
      </c>
      <c r="BN398">
        <v>142</v>
      </c>
      <c r="BO398">
        <v>98</v>
      </c>
      <c r="BP398">
        <v>61</v>
      </c>
      <c r="BQ398">
        <v>5</v>
      </c>
      <c r="BR398">
        <v>0</v>
      </c>
      <c r="BS398">
        <v>0</v>
      </c>
      <c r="BT398">
        <v>0</v>
      </c>
      <c r="BU398">
        <v>6</v>
      </c>
      <c r="BV398">
        <v>53</v>
      </c>
      <c r="BW398">
        <v>47</v>
      </c>
      <c r="BX398">
        <v>32</v>
      </c>
      <c r="BY398">
        <v>0</v>
      </c>
      <c r="BZ398">
        <v>8</v>
      </c>
      <c r="CA398">
        <v>35</v>
      </c>
      <c r="CB398">
        <v>10</v>
      </c>
      <c r="CC398">
        <v>0</v>
      </c>
      <c r="CD398">
        <v>9</v>
      </c>
      <c r="CE398">
        <v>0</v>
      </c>
      <c r="CF398">
        <v>0</v>
      </c>
      <c r="CG398">
        <v>11</v>
      </c>
      <c r="CH398">
        <v>0</v>
      </c>
      <c r="CI398">
        <v>0</v>
      </c>
      <c r="CJ398">
        <v>0</v>
      </c>
      <c r="CK398">
        <v>306</v>
      </c>
      <c r="CL398">
        <v>11</v>
      </c>
      <c r="CM398">
        <v>259</v>
      </c>
      <c r="CN398">
        <v>206</v>
      </c>
      <c r="CO398">
        <v>0</v>
      </c>
      <c r="CP398">
        <v>0</v>
      </c>
      <c r="CQ398">
        <v>0</v>
      </c>
      <c r="CR398">
        <v>52</v>
      </c>
      <c r="CS398">
        <v>0</v>
      </c>
      <c r="CT398">
        <v>201</v>
      </c>
      <c r="CU398">
        <v>205</v>
      </c>
      <c r="CV398">
        <v>49</v>
      </c>
      <c r="CW398">
        <v>101</v>
      </c>
      <c r="CX398">
        <v>26</v>
      </c>
      <c r="CY398">
        <v>17</v>
      </c>
      <c r="CZ398">
        <v>12</v>
      </c>
      <c r="DA398">
        <v>0</v>
      </c>
      <c r="DB398">
        <v>0</v>
      </c>
      <c r="DC398">
        <v>0</v>
      </c>
      <c r="DD398">
        <v>0</v>
      </c>
      <c r="DE398">
        <v>0</v>
      </c>
      <c r="DF398">
        <v>32917</v>
      </c>
      <c r="DG398">
        <v>2.94</v>
      </c>
      <c r="DH398">
        <v>9</v>
      </c>
      <c r="DI398">
        <v>216</v>
      </c>
      <c r="DJ398">
        <v>176</v>
      </c>
      <c r="DK398">
        <v>40</v>
      </c>
      <c r="DL398">
        <v>49</v>
      </c>
      <c r="DM398">
        <f t="shared" si="66"/>
        <v>0</v>
      </c>
      <c r="DN398">
        <f t="shared" si="67"/>
        <v>0</v>
      </c>
      <c r="DO398">
        <f t="shared" si="68"/>
        <v>1</v>
      </c>
      <c r="DP398">
        <f t="shared" si="69"/>
        <v>0</v>
      </c>
      <c r="DQ398">
        <f t="shared" si="70"/>
        <v>0</v>
      </c>
      <c r="DR398">
        <f t="shared" si="71"/>
        <v>0</v>
      </c>
      <c r="DS398">
        <f t="shared" si="72"/>
        <v>0</v>
      </c>
      <c r="DT398">
        <f t="shared" si="73"/>
        <v>0</v>
      </c>
      <c r="DU398">
        <f t="shared" si="74"/>
        <v>0</v>
      </c>
      <c r="DV398">
        <f t="shared" si="75"/>
        <v>0</v>
      </c>
      <c r="DW398">
        <f t="shared" si="76"/>
        <v>0</v>
      </c>
    </row>
    <row r="399" spans="1:127" x14ac:dyDescent="0.25">
      <c r="A399">
        <v>20134060497</v>
      </c>
      <c r="B399">
        <v>11852</v>
      </c>
      <c r="C399" t="s">
        <v>249</v>
      </c>
      <c r="D399">
        <v>0.98</v>
      </c>
      <c r="E399">
        <v>20131021</v>
      </c>
      <c r="F399" t="s">
        <v>250</v>
      </c>
      <c r="G399">
        <v>2597</v>
      </c>
      <c r="H399">
        <v>0</v>
      </c>
      <c r="I399" t="s">
        <v>40</v>
      </c>
      <c r="J399">
        <v>15</v>
      </c>
      <c r="K399" t="s">
        <v>41</v>
      </c>
      <c r="L399" t="s">
        <v>42</v>
      </c>
      <c r="M399" t="s">
        <v>11</v>
      </c>
      <c r="N399" t="s">
        <v>43</v>
      </c>
      <c r="O399" t="s">
        <v>44</v>
      </c>
      <c r="P399" t="s">
        <v>45</v>
      </c>
      <c r="Q399" t="s">
        <v>94</v>
      </c>
      <c r="R399" t="s">
        <v>163</v>
      </c>
      <c r="S399" t="s">
        <v>48</v>
      </c>
      <c r="T399" t="s">
        <v>1484</v>
      </c>
      <c r="U399" t="s">
        <v>105</v>
      </c>
      <c r="V399" t="s">
        <v>50</v>
      </c>
      <c r="W399" t="s">
        <v>51</v>
      </c>
      <c r="X399">
        <v>63</v>
      </c>
      <c r="Y399" t="s">
        <v>60</v>
      </c>
      <c r="Z399" t="s">
        <v>53</v>
      </c>
      <c r="AA399" t="s">
        <v>54</v>
      </c>
      <c r="AB399" t="s">
        <v>11</v>
      </c>
      <c r="AC399" t="s">
        <v>86</v>
      </c>
      <c r="AD399" t="s">
        <v>56</v>
      </c>
      <c r="AE399" t="s">
        <v>57</v>
      </c>
      <c r="AF399" t="s">
        <v>58</v>
      </c>
      <c r="AG399" t="s">
        <v>59</v>
      </c>
      <c r="AH399">
        <v>53</v>
      </c>
      <c r="AI399" t="s">
        <v>52</v>
      </c>
      <c r="AJ399" t="s">
        <v>47</v>
      </c>
      <c r="AK399" t="s">
        <v>47</v>
      </c>
      <c r="AL399" t="s">
        <v>54</v>
      </c>
      <c r="AM399" t="s">
        <v>11</v>
      </c>
      <c r="AN399" t="s">
        <v>192</v>
      </c>
      <c r="AO399" t="s">
        <v>62</v>
      </c>
      <c r="AP399" t="s">
        <v>1485</v>
      </c>
      <c r="AQ399" t="s">
        <v>63</v>
      </c>
      <c r="AR399">
        <v>0</v>
      </c>
      <c r="AS399">
        <v>1</v>
      </c>
      <c r="AT399">
        <v>0</v>
      </c>
      <c r="AU399">
        <v>0</v>
      </c>
      <c r="AV399" t="s">
        <v>11</v>
      </c>
      <c r="AW399">
        <v>12</v>
      </c>
      <c r="AX399" t="s">
        <v>64</v>
      </c>
      <c r="AY399">
        <v>1</v>
      </c>
      <c r="AZ399" t="s">
        <v>1</v>
      </c>
      <c r="BA399">
        <v>41.471938000000002</v>
      </c>
      <c r="BB399">
        <v>-81.713365999999894</v>
      </c>
      <c r="BC399">
        <v>2013</v>
      </c>
      <c r="BD399">
        <v>10</v>
      </c>
      <c r="BE399">
        <v>14545</v>
      </c>
      <c r="BF399">
        <v>107</v>
      </c>
      <c r="BG399">
        <v>390351038001</v>
      </c>
      <c r="BH399">
        <v>322</v>
      </c>
      <c r="BI399">
        <v>512922</v>
      </c>
      <c r="BJ399">
        <v>803</v>
      </c>
      <c r="BK399">
        <v>378</v>
      </c>
      <c r="BL399">
        <v>425</v>
      </c>
      <c r="BM399">
        <v>33.899999999999899</v>
      </c>
      <c r="BN399">
        <v>82</v>
      </c>
      <c r="BO399">
        <v>11</v>
      </c>
      <c r="BP399">
        <v>59</v>
      </c>
      <c r="BQ399">
        <v>24</v>
      </c>
      <c r="BR399">
        <v>0</v>
      </c>
      <c r="BS399">
        <v>18</v>
      </c>
      <c r="BT399">
        <v>0</v>
      </c>
      <c r="BU399">
        <v>50</v>
      </c>
      <c r="BV399">
        <v>67</v>
      </c>
      <c r="BW399">
        <v>100</v>
      </c>
      <c r="BX399">
        <v>34</v>
      </c>
      <c r="BY399">
        <v>35</v>
      </c>
      <c r="BZ399">
        <v>81</v>
      </c>
      <c r="CA399">
        <v>48</v>
      </c>
      <c r="CB399">
        <v>74</v>
      </c>
      <c r="CC399">
        <v>30</v>
      </c>
      <c r="CD399">
        <v>26</v>
      </c>
      <c r="CE399">
        <v>7</v>
      </c>
      <c r="CF399">
        <v>14</v>
      </c>
      <c r="CG399">
        <v>7</v>
      </c>
      <c r="CH399">
        <v>31</v>
      </c>
      <c r="CI399">
        <v>0</v>
      </c>
      <c r="CJ399">
        <v>5</v>
      </c>
      <c r="CK399">
        <v>176</v>
      </c>
      <c r="CL399">
        <v>64</v>
      </c>
      <c r="CM399">
        <v>178</v>
      </c>
      <c r="CN399">
        <v>457</v>
      </c>
      <c r="CO399">
        <v>0</v>
      </c>
      <c r="CP399">
        <v>17</v>
      </c>
      <c r="CQ399">
        <v>0</v>
      </c>
      <c r="CR399">
        <v>75</v>
      </c>
      <c r="CS399">
        <v>76</v>
      </c>
      <c r="CT399">
        <v>233</v>
      </c>
      <c r="CU399">
        <v>559</v>
      </c>
      <c r="CV399">
        <v>265</v>
      </c>
      <c r="CW399">
        <v>101</v>
      </c>
      <c r="CX399">
        <v>44</v>
      </c>
      <c r="CY399">
        <v>12</v>
      </c>
      <c r="CZ399">
        <v>63</v>
      </c>
      <c r="DA399">
        <v>22</v>
      </c>
      <c r="DB399">
        <v>30</v>
      </c>
      <c r="DC399">
        <v>14</v>
      </c>
      <c r="DD399">
        <v>0</v>
      </c>
      <c r="DE399">
        <v>8</v>
      </c>
      <c r="DF399">
        <v>19635</v>
      </c>
      <c r="DG399">
        <v>2.78</v>
      </c>
      <c r="DH399">
        <v>103</v>
      </c>
      <c r="DI399">
        <v>381</v>
      </c>
      <c r="DJ399">
        <v>289</v>
      </c>
      <c r="DK399">
        <v>92</v>
      </c>
      <c r="DL399">
        <v>89</v>
      </c>
      <c r="DM399">
        <f t="shared" si="66"/>
        <v>0</v>
      </c>
      <c r="DN399">
        <f t="shared" si="67"/>
        <v>0</v>
      </c>
      <c r="DO399">
        <f t="shared" si="68"/>
        <v>1</v>
      </c>
      <c r="DP399">
        <f t="shared" si="69"/>
        <v>0</v>
      </c>
      <c r="DQ399">
        <f t="shared" si="70"/>
        <v>0</v>
      </c>
      <c r="DR399">
        <f t="shared" si="71"/>
        <v>0</v>
      </c>
      <c r="DS399">
        <f t="shared" si="72"/>
        <v>0</v>
      </c>
      <c r="DT399">
        <f t="shared" si="73"/>
        <v>0</v>
      </c>
      <c r="DU399">
        <f t="shared" si="74"/>
        <v>0</v>
      </c>
      <c r="DV399">
        <f t="shared" si="75"/>
        <v>0</v>
      </c>
      <c r="DW399">
        <f t="shared" si="76"/>
        <v>0</v>
      </c>
    </row>
    <row r="400" spans="1:127" x14ac:dyDescent="0.25">
      <c r="A400">
        <v>20134060747</v>
      </c>
      <c r="B400">
        <v>11825</v>
      </c>
      <c r="C400" t="s">
        <v>413</v>
      </c>
      <c r="D400">
        <v>0.06</v>
      </c>
      <c r="E400">
        <v>20131018</v>
      </c>
      <c r="F400" t="s">
        <v>297</v>
      </c>
      <c r="G400" t="s">
        <v>432</v>
      </c>
      <c r="H400">
        <v>0</v>
      </c>
      <c r="I400" t="s">
        <v>125</v>
      </c>
      <c r="J400">
        <v>14</v>
      </c>
      <c r="K400" t="s">
        <v>41</v>
      </c>
      <c r="L400" t="s">
        <v>42</v>
      </c>
      <c r="M400" t="s">
        <v>11</v>
      </c>
      <c r="N400" t="s">
        <v>43</v>
      </c>
      <c r="O400" t="s">
        <v>71</v>
      </c>
      <c r="P400" t="s">
        <v>45</v>
      </c>
      <c r="Q400" t="s">
        <v>46</v>
      </c>
      <c r="R400" t="s">
        <v>195</v>
      </c>
      <c r="S400" t="s">
        <v>98</v>
      </c>
      <c r="T400" t="s">
        <v>1486</v>
      </c>
      <c r="U400" t="s">
        <v>59</v>
      </c>
      <c r="V400" t="s">
        <v>76</v>
      </c>
      <c r="W400" t="s">
        <v>77</v>
      </c>
      <c r="X400">
        <v>16</v>
      </c>
      <c r="Y400" t="s">
        <v>60</v>
      </c>
      <c r="Z400" t="s">
        <v>74</v>
      </c>
      <c r="AA400" t="s">
        <v>54</v>
      </c>
      <c r="AB400" t="s">
        <v>11</v>
      </c>
      <c r="AC400" t="s">
        <v>75</v>
      </c>
      <c r="AD400" t="s">
        <v>97</v>
      </c>
      <c r="AE400" t="s">
        <v>54</v>
      </c>
      <c r="AF400" t="s">
        <v>48</v>
      </c>
      <c r="AG400" t="s">
        <v>105</v>
      </c>
      <c r="AH400">
        <v>42</v>
      </c>
      <c r="AI400" t="s">
        <v>60</v>
      </c>
      <c r="AJ400" t="s">
        <v>76</v>
      </c>
      <c r="AK400" t="s">
        <v>77</v>
      </c>
      <c r="AL400" t="s">
        <v>54</v>
      </c>
      <c r="AM400" t="s">
        <v>11</v>
      </c>
      <c r="AN400" t="s">
        <v>61</v>
      </c>
      <c r="AO400" t="s">
        <v>62</v>
      </c>
      <c r="AP400" t="s">
        <v>1487</v>
      </c>
      <c r="AQ400" t="s">
        <v>63</v>
      </c>
      <c r="AR400">
        <v>0</v>
      </c>
      <c r="AS400">
        <v>0</v>
      </c>
      <c r="AT400">
        <v>1</v>
      </c>
      <c r="AU400">
        <v>0</v>
      </c>
      <c r="AV400" t="s">
        <v>11</v>
      </c>
      <c r="AW400">
        <v>12</v>
      </c>
      <c r="AX400" t="s">
        <v>64</v>
      </c>
      <c r="AY400">
        <v>1</v>
      </c>
      <c r="AZ400" t="s">
        <v>1</v>
      </c>
      <c r="BA400">
        <v>41.505965000000003</v>
      </c>
      <c r="BB400">
        <v>-81.688415000000006</v>
      </c>
      <c r="BC400">
        <v>2013</v>
      </c>
      <c r="BD400">
        <v>10</v>
      </c>
      <c r="BE400">
        <v>14550</v>
      </c>
      <c r="BF400">
        <v>163</v>
      </c>
      <c r="BG400">
        <v>390351078021</v>
      </c>
      <c r="BH400">
        <v>1904</v>
      </c>
      <c r="BI400">
        <v>417649</v>
      </c>
      <c r="BJ400">
        <v>366</v>
      </c>
      <c r="BK400">
        <v>192</v>
      </c>
      <c r="BL400">
        <v>174</v>
      </c>
      <c r="BM400">
        <v>58.299999999999898</v>
      </c>
      <c r="BN400">
        <v>0</v>
      </c>
      <c r="BO400">
        <v>0</v>
      </c>
      <c r="BP400">
        <v>0</v>
      </c>
      <c r="BQ400">
        <v>0</v>
      </c>
      <c r="BR400">
        <v>0</v>
      </c>
      <c r="BS400">
        <v>21</v>
      </c>
      <c r="BT400">
        <v>0</v>
      </c>
      <c r="BU400">
        <v>0</v>
      </c>
      <c r="BV400">
        <v>19</v>
      </c>
      <c r="BW400">
        <v>31</v>
      </c>
      <c r="BX400">
        <v>0</v>
      </c>
      <c r="BY400">
        <v>0</v>
      </c>
      <c r="BZ400">
        <v>10</v>
      </c>
      <c r="CA400">
        <v>44</v>
      </c>
      <c r="CB400">
        <v>80</v>
      </c>
      <c r="CC400">
        <v>11</v>
      </c>
      <c r="CD400">
        <v>29</v>
      </c>
      <c r="CE400">
        <v>27</v>
      </c>
      <c r="CF400">
        <v>23</v>
      </c>
      <c r="CG400">
        <v>26</v>
      </c>
      <c r="CH400">
        <v>23</v>
      </c>
      <c r="CI400">
        <v>18</v>
      </c>
      <c r="CJ400">
        <v>4</v>
      </c>
      <c r="CK400">
        <v>0</v>
      </c>
      <c r="CL400">
        <v>121</v>
      </c>
      <c r="CM400">
        <v>229</v>
      </c>
      <c r="CN400">
        <v>70</v>
      </c>
      <c r="CO400">
        <v>0</v>
      </c>
      <c r="CP400">
        <v>48</v>
      </c>
      <c r="CQ400">
        <v>0</v>
      </c>
      <c r="CR400">
        <v>0</v>
      </c>
      <c r="CS400">
        <v>19</v>
      </c>
      <c r="CT400">
        <v>0</v>
      </c>
      <c r="CU400">
        <v>345</v>
      </c>
      <c r="CV400">
        <v>77</v>
      </c>
      <c r="CW400">
        <v>153</v>
      </c>
      <c r="CX400">
        <v>10</v>
      </c>
      <c r="CY400">
        <v>0</v>
      </c>
      <c r="CZ400">
        <v>59</v>
      </c>
      <c r="DA400">
        <v>23</v>
      </c>
      <c r="DB400">
        <v>16</v>
      </c>
      <c r="DC400">
        <v>7</v>
      </c>
      <c r="DD400">
        <v>0</v>
      </c>
      <c r="DE400">
        <v>0</v>
      </c>
      <c r="DF400">
        <v>8771</v>
      </c>
      <c r="DG400">
        <v>1.35</v>
      </c>
      <c r="DH400">
        <v>224</v>
      </c>
      <c r="DI400">
        <v>356</v>
      </c>
      <c r="DJ400">
        <v>271</v>
      </c>
      <c r="DK400">
        <v>85</v>
      </c>
      <c r="DL400">
        <v>7</v>
      </c>
      <c r="DM400">
        <f t="shared" si="66"/>
        <v>0</v>
      </c>
      <c r="DN400">
        <f t="shared" si="67"/>
        <v>0</v>
      </c>
      <c r="DO400">
        <f t="shared" si="68"/>
        <v>1</v>
      </c>
      <c r="DP400">
        <f t="shared" si="69"/>
        <v>0</v>
      </c>
      <c r="DQ400">
        <f t="shared" si="70"/>
        <v>0</v>
      </c>
      <c r="DR400">
        <f t="shared" si="71"/>
        <v>0</v>
      </c>
      <c r="DS400">
        <f t="shared" si="72"/>
        <v>0</v>
      </c>
      <c r="DT400">
        <f t="shared" si="73"/>
        <v>0</v>
      </c>
      <c r="DU400">
        <f t="shared" si="74"/>
        <v>0</v>
      </c>
      <c r="DV400">
        <f t="shared" si="75"/>
        <v>0</v>
      </c>
      <c r="DW400">
        <f t="shared" si="76"/>
        <v>0</v>
      </c>
    </row>
    <row r="401" spans="1:127" x14ac:dyDescent="0.25">
      <c r="A401">
        <v>20134056084</v>
      </c>
      <c r="B401">
        <v>8116</v>
      </c>
      <c r="C401" t="s">
        <v>219</v>
      </c>
      <c r="D401">
        <v>99.989999999999895</v>
      </c>
      <c r="E401">
        <v>20130722</v>
      </c>
      <c r="F401" t="s">
        <v>267</v>
      </c>
      <c r="G401" t="s">
        <v>268</v>
      </c>
      <c r="H401">
        <v>0</v>
      </c>
      <c r="I401" t="s">
        <v>40</v>
      </c>
      <c r="J401">
        <v>14</v>
      </c>
      <c r="K401" t="s">
        <v>41</v>
      </c>
      <c r="L401" t="s">
        <v>42</v>
      </c>
      <c r="M401" t="s">
        <v>11</v>
      </c>
      <c r="N401" t="s">
        <v>43</v>
      </c>
      <c r="O401" t="s">
        <v>44</v>
      </c>
      <c r="P401" t="s">
        <v>45</v>
      </c>
      <c r="Q401" t="s">
        <v>46</v>
      </c>
      <c r="R401" t="s">
        <v>95</v>
      </c>
      <c r="S401" t="s">
        <v>88</v>
      </c>
      <c r="T401" t="s">
        <v>1488</v>
      </c>
      <c r="U401" t="s">
        <v>89</v>
      </c>
      <c r="V401" t="s">
        <v>77</v>
      </c>
      <c r="W401" t="s">
        <v>47</v>
      </c>
      <c r="X401">
        <v>66</v>
      </c>
      <c r="Y401" t="s">
        <v>60</v>
      </c>
      <c r="Z401" t="s">
        <v>120</v>
      </c>
      <c r="AA401" t="s">
        <v>54</v>
      </c>
      <c r="AB401" t="s">
        <v>11</v>
      </c>
      <c r="AC401" t="s">
        <v>86</v>
      </c>
      <c r="AD401" t="s">
        <v>56</v>
      </c>
      <c r="AE401" t="s">
        <v>57</v>
      </c>
      <c r="AF401" t="s">
        <v>98</v>
      </c>
      <c r="AG401" t="s">
        <v>59</v>
      </c>
      <c r="AH401">
        <v>70</v>
      </c>
      <c r="AI401" t="s">
        <v>52</v>
      </c>
      <c r="AJ401" t="s">
        <v>47</v>
      </c>
      <c r="AK401" t="s">
        <v>47</v>
      </c>
      <c r="AL401" t="s">
        <v>54</v>
      </c>
      <c r="AM401" t="s">
        <v>11</v>
      </c>
      <c r="AN401" t="s">
        <v>61</v>
      </c>
      <c r="AO401" t="s">
        <v>62</v>
      </c>
      <c r="AP401" t="s">
        <v>1489</v>
      </c>
      <c r="AQ401" t="s">
        <v>63</v>
      </c>
      <c r="AR401">
        <v>0</v>
      </c>
      <c r="AS401">
        <v>0</v>
      </c>
      <c r="AT401">
        <v>1</v>
      </c>
      <c r="AU401">
        <v>0</v>
      </c>
      <c r="AV401" t="s">
        <v>11</v>
      </c>
      <c r="AW401">
        <v>12</v>
      </c>
      <c r="AX401" t="s">
        <v>64</v>
      </c>
      <c r="AY401">
        <v>1</v>
      </c>
      <c r="AZ401" t="s">
        <v>1</v>
      </c>
      <c r="BA401">
        <v>41.4810599999999</v>
      </c>
      <c r="BB401">
        <v>-81.687600000000003</v>
      </c>
      <c r="BC401">
        <v>2013</v>
      </c>
      <c r="BD401">
        <v>7</v>
      </c>
      <c r="BE401">
        <v>14748</v>
      </c>
      <c r="BF401">
        <v>117</v>
      </c>
      <c r="BG401">
        <v>390351042002</v>
      </c>
      <c r="BH401">
        <v>1789</v>
      </c>
      <c r="BI401">
        <v>303038</v>
      </c>
      <c r="BJ401">
        <v>635</v>
      </c>
      <c r="BK401">
        <v>341</v>
      </c>
      <c r="BL401">
        <v>294</v>
      </c>
      <c r="BM401">
        <v>34.200000000000003</v>
      </c>
      <c r="BN401">
        <v>37</v>
      </c>
      <c r="BO401">
        <v>5</v>
      </c>
      <c r="BP401">
        <v>8</v>
      </c>
      <c r="BQ401">
        <v>17</v>
      </c>
      <c r="BR401">
        <v>30</v>
      </c>
      <c r="BS401">
        <v>5</v>
      </c>
      <c r="BT401">
        <v>0</v>
      </c>
      <c r="BU401">
        <v>22</v>
      </c>
      <c r="BV401">
        <v>91</v>
      </c>
      <c r="BW401">
        <v>130</v>
      </c>
      <c r="BX401">
        <v>91</v>
      </c>
      <c r="BY401">
        <v>49</v>
      </c>
      <c r="BZ401">
        <v>44</v>
      </c>
      <c r="CA401">
        <v>19</v>
      </c>
      <c r="CB401">
        <v>28</v>
      </c>
      <c r="CC401">
        <v>0</v>
      </c>
      <c r="CD401">
        <v>7</v>
      </c>
      <c r="CE401">
        <v>17</v>
      </c>
      <c r="CF401">
        <v>9</v>
      </c>
      <c r="CG401">
        <v>10</v>
      </c>
      <c r="CH401">
        <v>5</v>
      </c>
      <c r="CI401">
        <v>11</v>
      </c>
      <c r="CJ401">
        <v>0</v>
      </c>
      <c r="CK401">
        <v>67</v>
      </c>
      <c r="CL401">
        <v>52</v>
      </c>
      <c r="CM401">
        <v>71</v>
      </c>
      <c r="CN401">
        <v>511</v>
      </c>
      <c r="CO401">
        <v>11</v>
      </c>
      <c r="CP401">
        <v>0</v>
      </c>
      <c r="CQ401">
        <v>0</v>
      </c>
      <c r="CR401">
        <v>33</v>
      </c>
      <c r="CS401">
        <v>9</v>
      </c>
      <c r="CT401">
        <v>44</v>
      </c>
      <c r="CU401">
        <v>511</v>
      </c>
      <c r="CV401">
        <v>98</v>
      </c>
      <c r="CW401">
        <v>65</v>
      </c>
      <c r="CX401">
        <v>55</v>
      </c>
      <c r="CY401">
        <v>37</v>
      </c>
      <c r="CZ401">
        <v>27</v>
      </c>
      <c r="DA401">
        <v>39</v>
      </c>
      <c r="DB401">
        <v>102</v>
      </c>
      <c r="DC401">
        <v>49</v>
      </c>
      <c r="DD401">
        <v>29</v>
      </c>
      <c r="DE401">
        <v>10</v>
      </c>
      <c r="DF401">
        <v>40438</v>
      </c>
      <c r="DG401">
        <v>1.79</v>
      </c>
      <c r="DH401">
        <v>88</v>
      </c>
      <c r="DI401">
        <v>397</v>
      </c>
      <c r="DJ401">
        <v>355</v>
      </c>
      <c r="DK401">
        <v>42</v>
      </c>
      <c r="DL401">
        <v>82</v>
      </c>
      <c r="DM401">
        <f t="shared" si="66"/>
        <v>0</v>
      </c>
      <c r="DN401">
        <f t="shared" si="67"/>
        <v>0</v>
      </c>
      <c r="DO401">
        <f t="shared" si="68"/>
        <v>1</v>
      </c>
      <c r="DP401">
        <f t="shared" si="69"/>
        <v>0</v>
      </c>
      <c r="DQ401">
        <f t="shared" si="70"/>
        <v>0</v>
      </c>
      <c r="DR401">
        <f t="shared" si="71"/>
        <v>0</v>
      </c>
      <c r="DS401">
        <f t="shared" si="72"/>
        <v>0</v>
      </c>
      <c r="DT401">
        <f t="shared" si="73"/>
        <v>0</v>
      </c>
      <c r="DU401">
        <f t="shared" si="74"/>
        <v>0</v>
      </c>
      <c r="DV401">
        <f t="shared" si="75"/>
        <v>0</v>
      </c>
      <c r="DW401">
        <f t="shared" si="76"/>
        <v>0</v>
      </c>
    </row>
    <row r="402" spans="1:127" x14ac:dyDescent="0.25">
      <c r="A402">
        <v>20134056303</v>
      </c>
      <c r="B402">
        <v>10780</v>
      </c>
      <c r="C402" t="s">
        <v>164</v>
      </c>
      <c r="D402">
        <v>1.73</v>
      </c>
      <c r="E402">
        <v>20130927</v>
      </c>
      <c r="F402" t="s">
        <v>152</v>
      </c>
      <c r="G402" t="s">
        <v>837</v>
      </c>
      <c r="H402">
        <v>0</v>
      </c>
      <c r="I402" t="s">
        <v>125</v>
      </c>
      <c r="J402">
        <v>15</v>
      </c>
      <c r="K402" t="s">
        <v>41</v>
      </c>
      <c r="L402" t="s">
        <v>42</v>
      </c>
      <c r="M402" t="s">
        <v>11</v>
      </c>
      <c r="N402" t="s">
        <v>43</v>
      </c>
      <c r="O402" t="s">
        <v>71</v>
      </c>
      <c r="P402" t="s">
        <v>45</v>
      </c>
      <c r="Q402" t="s">
        <v>46</v>
      </c>
      <c r="R402" t="s">
        <v>95</v>
      </c>
      <c r="S402" t="s">
        <v>96</v>
      </c>
      <c r="T402" t="s">
        <v>1490</v>
      </c>
      <c r="U402" t="s">
        <v>89</v>
      </c>
      <c r="V402" t="s">
        <v>77</v>
      </c>
      <c r="W402" t="s">
        <v>50</v>
      </c>
      <c r="X402" t="s">
        <v>11</v>
      </c>
      <c r="Y402" t="s">
        <v>11</v>
      </c>
      <c r="Z402" t="s">
        <v>85</v>
      </c>
      <c r="AA402">
        <v>0</v>
      </c>
      <c r="AB402" t="s">
        <v>11</v>
      </c>
      <c r="AC402" t="s">
        <v>86</v>
      </c>
      <c r="AD402" t="s">
        <v>56</v>
      </c>
      <c r="AE402" t="s">
        <v>57</v>
      </c>
      <c r="AF402" t="s">
        <v>122</v>
      </c>
      <c r="AG402" t="s">
        <v>59</v>
      </c>
      <c r="AH402">
        <v>64</v>
      </c>
      <c r="AI402" t="s">
        <v>52</v>
      </c>
      <c r="AJ402" t="s">
        <v>77</v>
      </c>
      <c r="AK402" t="s">
        <v>76</v>
      </c>
      <c r="AL402" t="s">
        <v>54</v>
      </c>
      <c r="AM402" t="s">
        <v>11</v>
      </c>
      <c r="AN402" t="s">
        <v>61</v>
      </c>
      <c r="AO402" t="s">
        <v>62</v>
      </c>
      <c r="AP402" t="s">
        <v>1491</v>
      </c>
      <c r="AQ402" t="s">
        <v>63</v>
      </c>
      <c r="AR402">
        <v>0</v>
      </c>
      <c r="AS402">
        <v>0</v>
      </c>
      <c r="AT402">
        <v>1</v>
      </c>
      <c r="AU402">
        <v>0</v>
      </c>
      <c r="AV402" t="s">
        <v>11</v>
      </c>
      <c r="AW402">
        <v>12</v>
      </c>
      <c r="AX402" t="s">
        <v>64</v>
      </c>
      <c r="AY402">
        <v>1</v>
      </c>
      <c r="AZ402" t="s">
        <v>1</v>
      </c>
      <c r="BA402">
        <v>41.484095000000003</v>
      </c>
      <c r="BB402">
        <v>-81.730337000000006</v>
      </c>
      <c r="BC402">
        <v>2013</v>
      </c>
      <c r="BD402">
        <v>9</v>
      </c>
      <c r="BE402">
        <v>14750</v>
      </c>
      <c r="BF402">
        <v>61</v>
      </c>
      <c r="BG402">
        <v>390351012001</v>
      </c>
      <c r="BH402">
        <v>1592</v>
      </c>
      <c r="BI402">
        <v>949879</v>
      </c>
      <c r="BJ402">
        <v>1304</v>
      </c>
      <c r="BK402">
        <v>639</v>
      </c>
      <c r="BL402">
        <v>665</v>
      </c>
      <c r="BM402">
        <v>32.1</v>
      </c>
      <c r="BN402">
        <v>174</v>
      </c>
      <c r="BO402">
        <v>64</v>
      </c>
      <c r="BP402">
        <v>62</v>
      </c>
      <c r="BQ402">
        <v>49</v>
      </c>
      <c r="BR402">
        <v>0</v>
      </c>
      <c r="BS402">
        <v>3</v>
      </c>
      <c r="BT402">
        <v>15</v>
      </c>
      <c r="BU402">
        <v>22</v>
      </c>
      <c r="BV402">
        <v>91</v>
      </c>
      <c r="BW402">
        <v>342</v>
      </c>
      <c r="BX402">
        <v>26</v>
      </c>
      <c r="BY402">
        <v>61</v>
      </c>
      <c r="BZ402">
        <v>51</v>
      </c>
      <c r="CA402">
        <v>93</v>
      </c>
      <c r="CB402">
        <v>48</v>
      </c>
      <c r="CC402">
        <v>47</v>
      </c>
      <c r="CD402">
        <v>53</v>
      </c>
      <c r="CE402">
        <v>8</v>
      </c>
      <c r="CF402">
        <v>15</v>
      </c>
      <c r="CG402">
        <v>24</v>
      </c>
      <c r="CH402">
        <v>44</v>
      </c>
      <c r="CI402">
        <v>6</v>
      </c>
      <c r="CJ402">
        <v>6</v>
      </c>
      <c r="CK402">
        <v>349</v>
      </c>
      <c r="CL402">
        <v>103</v>
      </c>
      <c r="CM402">
        <v>193</v>
      </c>
      <c r="CN402">
        <v>1028</v>
      </c>
      <c r="CO402">
        <v>0</v>
      </c>
      <c r="CP402">
        <v>0</v>
      </c>
      <c r="CQ402">
        <v>0</v>
      </c>
      <c r="CR402">
        <v>52</v>
      </c>
      <c r="CS402">
        <v>31</v>
      </c>
      <c r="CT402">
        <v>249</v>
      </c>
      <c r="CU402">
        <v>915</v>
      </c>
      <c r="CV402">
        <v>156</v>
      </c>
      <c r="CW402">
        <v>201</v>
      </c>
      <c r="CX402">
        <v>69</v>
      </c>
      <c r="CY402">
        <v>57</v>
      </c>
      <c r="CZ402">
        <v>120</v>
      </c>
      <c r="DA402">
        <v>48</v>
      </c>
      <c r="DB402">
        <v>133</v>
      </c>
      <c r="DC402">
        <v>96</v>
      </c>
      <c r="DD402">
        <v>18</v>
      </c>
      <c r="DE402">
        <v>17</v>
      </c>
      <c r="DF402">
        <v>21276</v>
      </c>
      <c r="DG402">
        <v>1.93</v>
      </c>
      <c r="DH402">
        <v>241</v>
      </c>
      <c r="DI402">
        <v>828</v>
      </c>
      <c r="DJ402">
        <v>676</v>
      </c>
      <c r="DK402">
        <v>152</v>
      </c>
      <c r="DL402">
        <v>213</v>
      </c>
      <c r="DM402">
        <f t="shared" si="66"/>
        <v>0</v>
      </c>
      <c r="DN402">
        <f t="shared" si="67"/>
        <v>0</v>
      </c>
      <c r="DO402">
        <f t="shared" si="68"/>
        <v>1</v>
      </c>
      <c r="DP402">
        <f t="shared" si="69"/>
        <v>0</v>
      </c>
      <c r="DQ402">
        <f t="shared" si="70"/>
        <v>0</v>
      </c>
      <c r="DR402">
        <f t="shared" si="71"/>
        <v>0</v>
      </c>
      <c r="DS402">
        <f t="shared" si="72"/>
        <v>0</v>
      </c>
      <c r="DT402">
        <f t="shared" si="73"/>
        <v>0</v>
      </c>
      <c r="DU402">
        <f t="shared" si="74"/>
        <v>0</v>
      </c>
      <c r="DV402">
        <f t="shared" si="75"/>
        <v>0</v>
      </c>
      <c r="DW402">
        <f t="shared" si="76"/>
        <v>0</v>
      </c>
    </row>
    <row r="403" spans="1:127" x14ac:dyDescent="0.25">
      <c r="A403">
        <v>20134058743</v>
      </c>
      <c r="B403">
        <v>11349</v>
      </c>
      <c r="C403" t="s">
        <v>184</v>
      </c>
      <c r="D403">
        <v>17.489999999999899</v>
      </c>
      <c r="E403">
        <v>20131010</v>
      </c>
      <c r="F403" t="s">
        <v>133</v>
      </c>
      <c r="G403">
        <v>50</v>
      </c>
      <c r="H403">
        <v>0</v>
      </c>
      <c r="I403" t="s">
        <v>67</v>
      </c>
      <c r="J403">
        <v>9</v>
      </c>
      <c r="K403" t="s">
        <v>41</v>
      </c>
      <c r="L403" t="s">
        <v>42</v>
      </c>
      <c r="M403" t="s">
        <v>11</v>
      </c>
      <c r="N403" t="s">
        <v>43</v>
      </c>
      <c r="O403" t="s">
        <v>71</v>
      </c>
      <c r="P403" t="s">
        <v>45</v>
      </c>
      <c r="Q403" t="s">
        <v>162</v>
      </c>
      <c r="R403" t="s">
        <v>57</v>
      </c>
      <c r="S403" t="s">
        <v>122</v>
      </c>
      <c r="T403" t="s">
        <v>1492</v>
      </c>
      <c r="U403" t="s">
        <v>59</v>
      </c>
      <c r="V403" t="s">
        <v>51</v>
      </c>
      <c r="W403" t="s">
        <v>50</v>
      </c>
      <c r="X403">
        <v>20</v>
      </c>
      <c r="Y403" t="s">
        <v>52</v>
      </c>
      <c r="Z403" t="s">
        <v>201</v>
      </c>
      <c r="AA403" t="s">
        <v>54</v>
      </c>
      <c r="AB403" t="s">
        <v>11</v>
      </c>
      <c r="AC403" t="s">
        <v>75</v>
      </c>
      <c r="AD403" t="s">
        <v>97</v>
      </c>
      <c r="AE403" t="s">
        <v>95</v>
      </c>
      <c r="AF403" t="s">
        <v>48</v>
      </c>
      <c r="AG403" t="s">
        <v>110</v>
      </c>
      <c r="AH403" t="s">
        <v>11</v>
      </c>
      <c r="AI403" t="s">
        <v>11</v>
      </c>
      <c r="AJ403" t="s">
        <v>76</v>
      </c>
      <c r="AK403" t="s">
        <v>47</v>
      </c>
      <c r="AL403">
        <v>0</v>
      </c>
      <c r="AM403" t="s">
        <v>11</v>
      </c>
      <c r="AN403" t="s">
        <v>61</v>
      </c>
      <c r="AO403" t="s">
        <v>62</v>
      </c>
      <c r="AP403" t="s">
        <v>1493</v>
      </c>
      <c r="AQ403" t="s">
        <v>272</v>
      </c>
      <c r="AR403">
        <v>0</v>
      </c>
      <c r="AS403">
        <v>0</v>
      </c>
      <c r="AT403">
        <v>0</v>
      </c>
      <c r="AU403">
        <v>1</v>
      </c>
      <c r="AV403" t="s">
        <v>11</v>
      </c>
      <c r="AW403">
        <v>12</v>
      </c>
      <c r="AX403" t="s">
        <v>64</v>
      </c>
      <c r="AY403">
        <v>1</v>
      </c>
      <c r="AZ403" t="s">
        <v>90</v>
      </c>
      <c r="BA403">
        <v>41.498772000000002</v>
      </c>
      <c r="BB403">
        <v>-81.694023999999899</v>
      </c>
      <c r="BC403">
        <v>2013</v>
      </c>
      <c r="BD403">
        <v>10</v>
      </c>
      <c r="BE403">
        <v>14966</v>
      </c>
      <c r="BF403">
        <v>162</v>
      </c>
      <c r="BG403">
        <v>390351077011</v>
      </c>
      <c r="BH403">
        <v>2142</v>
      </c>
      <c r="BI403">
        <v>1770609</v>
      </c>
      <c r="BJ403">
        <v>1377</v>
      </c>
      <c r="BK403">
        <v>688</v>
      </c>
      <c r="BL403">
        <v>689</v>
      </c>
      <c r="BM403">
        <v>31.1999999999999</v>
      </c>
      <c r="BN403">
        <v>19</v>
      </c>
      <c r="BO403">
        <v>0</v>
      </c>
      <c r="BP403">
        <v>0</v>
      </c>
      <c r="BQ403">
        <v>0</v>
      </c>
      <c r="BR403">
        <v>35</v>
      </c>
      <c r="BS403">
        <v>50</v>
      </c>
      <c r="BT403">
        <v>14</v>
      </c>
      <c r="BU403">
        <v>173</v>
      </c>
      <c r="BV403">
        <v>326</v>
      </c>
      <c r="BW403">
        <v>228</v>
      </c>
      <c r="BX403">
        <v>82</v>
      </c>
      <c r="BY403">
        <v>93</v>
      </c>
      <c r="BZ403">
        <v>60</v>
      </c>
      <c r="CA403">
        <v>93</v>
      </c>
      <c r="CB403">
        <v>168</v>
      </c>
      <c r="CC403">
        <v>7</v>
      </c>
      <c r="CD403">
        <v>19</v>
      </c>
      <c r="CE403">
        <v>10</v>
      </c>
      <c r="CF403">
        <v>0</v>
      </c>
      <c r="CG403">
        <v>0</v>
      </c>
      <c r="CH403">
        <v>0</v>
      </c>
      <c r="CI403">
        <v>0</v>
      </c>
      <c r="CJ403">
        <v>0</v>
      </c>
      <c r="CK403">
        <v>19</v>
      </c>
      <c r="CL403">
        <v>10</v>
      </c>
      <c r="CM403">
        <v>358</v>
      </c>
      <c r="CN403">
        <v>871</v>
      </c>
      <c r="CO403">
        <v>30</v>
      </c>
      <c r="CP403">
        <v>62</v>
      </c>
      <c r="CQ403">
        <v>0</v>
      </c>
      <c r="CR403">
        <v>19</v>
      </c>
      <c r="CS403">
        <v>37</v>
      </c>
      <c r="CT403">
        <v>22</v>
      </c>
      <c r="CU403">
        <v>1086</v>
      </c>
      <c r="CV403">
        <v>130</v>
      </c>
      <c r="CW403">
        <v>154</v>
      </c>
      <c r="CX403">
        <v>40</v>
      </c>
      <c r="CY403">
        <v>40</v>
      </c>
      <c r="CZ403">
        <v>101</v>
      </c>
      <c r="DA403">
        <v>0</v>
      </c>
      <c r="DB403">
        <v>310</v>
      </c>
      <c r="DC403">
        <v>152</v>
      </c>
      <c r="DD403">
        <v>140</v>
      </c>
      <c r="DE403">
        <v>19</v>
      </c>
      <c r="DF403">
        <v>36786</v>
      </c>
      <c r="DG403">
        <v>1.54</v>
      </c>
      <c r="DH403">
        <v>353</v>
      </c>
      <c r="DI403">
        <v>990</v>
      </c>
      <c r="DJ403">
        <v>896</v>
      </c>
      <c r="DK403">
        <v>94</v>
      </c>
      <c r="DL403">
        <v>55</v>
      </c>
      <c r="DM403">
        <f t="shared" si="66"/>
        <v>0</v>
      </c>
      <c r="DN403">
        <f t="shared" si="67"/>
        <v>0</v>
      </c>
      <c r="DO403">
        <f t="shared" si="68"/>
        <v>1</v>
      </c>
      <c r="DP403">
        <f t="shared" si="69"/>
        <v>0</v>
      </c>
      <c r="DQ403">
        <f t="shared" si="70"/>
        <v>0</v>
      </c>
      <c r="DR403">
        <f t="shared" si="71"/>
        <v>0</v>
      </c>
      <c r="DS403">
        <f t="shared" si="72"/>
        <v>0</v>
      </c>
      <c r="DT403">
        <f t="shared" si="73"/>
        <v>0</v>
      </c>
      <c r="DU403">
        <f t="shared" si="74"/>
        <v>0</v>
      </c>
      <c r="DV403">
        <f t="shared" si="75"/>
        <v>0</v>
      </c>
      <c r="DW403">
        <f t="shared" si="76"/>
        <v>0</v>
      </c>
    </row>
    <row r="404" spans="1:127" x14ac:dyDescent="0.25">
      <c r="A404">
        <v>20134058772</v>
      </c>
      <c r="B404">
        <v>12270</v>
      </c>
      <c r="C404" t="s">
        <v>247</v>
      </c>
      <c r="D404">
        <v>0.66</v>
      </c>
      <c r="E404">
        <v>20131031</v>
      </c>
      <c r="F404" t="s">
        <v>226</v>
      </c>
      <c r="G404" t="s">
        <v>237</v>
      </c>
      <c r="H404">
        <v>0</v>
      </c>
      <c r="I404" t="s">
        <v>67</v>
      </c>
      <c r="J404">
        <v>8</v>
      </c>
      <c r="K404" t="s">
        <v>41</v>
      </c>
      <c r="L404" t="s">
        <v>42</v>
      </c>
      <c r="M404" t="s">
        <v>11</v>
      </c>
      <c r="N404" t="s">
        <v>43</v>
      </c>
      <c r="O404" t="s">
        <v>121</v>
      </c>
      <c r="P404" t="s">
        <v>157</v>
      </c>
      <c r="Q404" t="s">
        <v>72</v>
      </c>
      <c r="R404" t="s">
        <v>95</v>
      </c>
      <c r="S404" t="s">
        <v>47</v>
      </c>
      <c r="T404" t="s">
        <v>1494</v>
      </c>
      <c r="U404" t="s">
        <v>110</v>
      </c>
      <c r="V404" t="s">
        <v>47</v>
      </c>
      <c r="W404" t="s">
        <v>47</v>
      </c>
      <c r="X404">
        <v>21</v>
      </c>
      <c r="Y404" t="s">
        <v>52</v>
      </c>
      <c r="Z404" t="s">
        <v>190</v>
      </c>
      <c r="AA404" t="s">
        <v>54</v>
      </c>
      <c r="AB404" t="s">
        <v>11</v>
      </c>
      <c r="AC404" t="s">
        <v>86</v>
      </c>
      <c r="AD404" t="s">
        <v>56</v>
      </c>
      <c r="AE404" t="s">
        <v>54</v>
      </c>
      <c r="AF404" t="s">
        <v>98</v>
      </c>
      <c r="AG404" t="s">
        <v>59</v>
      </c>
      <c r="AH404">
        <v>14</v>
      </c>
      <c r="AI404" t="s">
        <v>60</v>
      </c>
      <c r="AJ404" t="s">
        <v>50</v>
      </c>
      <c r="AK404" t="s">
        <v>51</v>
      </c>
      <c r="AL404" t="s">
        <v>54</v>
      </c>
      <c r="AM404" t="s">
        <v>11</v>
      </c>
      <c r="AN404" t="s">
        <v>61</v>
      </c>
      <c r="AO404" t="s">
        <v>62</v>
      </c>
      <c r="AP404" t="s">
        <v>1495</v>
      </c>
      <c r="AQ404" t="s">
        <v>63</v>
      </c>
      <c r="AR404">
        <v>0</v>
      </c>
      <c r="AS404">
        <v>0</v>
      </c>
      <c r="AT404">
        <v>0</v>
      </c>
      <c r="AU404">
        <v>1</v>
      </c>
      <c r="AV404" t="s">
        <v>11</v>
      </c>
      <c r="AW404">
        <v>12</v>
      </c>
      <c r="AX404" t="s">
        <v>64</v>
      </c>
      <c r="AY404">
        <v>1</v>
      </c>
      <c r="AZ404" t="s">
        <v>1</v>
      </c>
      <c r="BA404">
        <v>41.505622000000002</v>
      </c>
      <c r="BB404">
        <v>-81.691355999999899</v>
      </c>
      <c r="BC404">
        <v>2013</v>
      </c>
      <c r="BD404">
        <v>10</v>
      </c>
      <c r="BE404">
        <v>14970</v>
      </c>
      <c r="BF404">
        <v>163</v>
      </c>
      <c r="BG404">
        <v>390351078021</v>
      </c>
      <c r="BH404">
        <v>1904</v>
      </c>
      <c r="BI404">
        <v>417649</v>
      </c>
      <c r="BJ404">
        <v>366</v>
      </c>
      <c r="BK404">
        <v>192</v>
      </c>
      <c r="BL404">
        <v>174</v>
      </c>
      <c r="BM404">
        <v>58.299999999999898</v>
      </c>
      <c r="BN404">
        <v>0</v>
      </c>
      <c r="BO404">
        <v>0</v>
      </c>
      <c r="BP404">
        <v>0</v>
      </c>
      <c r="BQ404">
        <v>0</v>
      </c>
      <c r="BR404">
        <v>0</v>
      </c>
      <c r="BS404">
        <v>21</v>
      </c>
      <c r="BT404">
        <v>0</v>
      </c>
      <c r="BU404">
        <v>0</v>
      </c>
      <c r="BV404">
        <v>19</v>
      </c>
      <c r="BW404">
        <v>31</v>
      </c>
      <c r="BX404">
        <v>0</v>
      </c>
      <c r="BY404">
        <v>0</v>
      </c>
      <c r="BZ404">
        <v>10</v>
      </c>
      <c r="CA404">
        <v>44</v>
      </c>
      <c r="CB404">
        <v>80</v>
      </c>
      <c r="CC404">
        <v>11</v>
      </c>
      <c r="CD404">
        <v>29</v>
      </c>
      <c r="CE404">
        <v>27</v>
      </c>
      <c r="CF404">
        <v>23</v>
      </c>
      <c r="CG404">
        <v>26</v>
      </c>
      <c r="CH404">
        <v>23</v>
      </c>
      <c r="CI404">
        <v>18</v>
      </c>
      <c r="CJ404">
        <v>4</v>
      </c>
      <c r="CK404">
        <v>0</v>
      </c>
      <c r="CL404">
        <v>121</v>
      </c>
      <c r="CM404">
        <v>229</v>
      </c>
      <c r="CN404">
        <v>70</v>
      </c>
      <c r="CO404">
        <v>0</v>
      </c>
      <c r="CP404">
        <v>48</v>
      </c>
      <c r="CQ404">
        <v>0</v>
      </c>
      <c r="CR404">
        <v>0</v>
      </c>
      <c r="CS404">
        <v>19</v>
      </c>
      <c r="CT404">
        <v>0</v>
      </c>
      <c r="CU404">
        <v>345</v>
      </c>
      <c r="CV404">
        <v>77</v>
      </c>
      <c r="CW404">
        <v>153</v>
      </c>
      <c r="CX404">
        <v>10</v>
      </c>
      <c r="CY404">
        <v>0</v>
      </c>
      <c r="CZ404">
        <v>59</v>
      </c>
      <c r="DA404">
        <v>23</v>
      </c>
      <c r="DB404">
        <v>16</v>
      </c>
      <c r="DC404">
        <v>7</v>
      </c>
      <c r="DD404">
        <v>0</v>
      </c>
      <c r="DE404">
        <v>0</v>
      </c>
      <c r="DF404">
        <v>8771</v>
      </c>
      <c r="DG404">
        <v>1.35</v>
      </c>
      <c r="DH404">
        <v>224</v>
      </c>
      <c r="DI404">
        <v>356</v>
      </c>
      <c r="DJ404">
        <v>271</v>
      </c>
      <c r="DK404">
        <v>85</v>
      </c>
      <c r="DL404">
        <v>7</v>
      </c>
      <c r="DM404">
        <f t="shared" si="66"/>
        <v>0</v>
      </c>
      <c r="DN404">
        <f t="shared" si="67"/>
        <v>0</v>
      </c>
      <c r="DO404">
        <f t="shared" si="68"/>
        <v>1</v>
      </c>
      <c r="DP404">
        <f t="shared" si="69"/>
        <v>0</v>
      </c>
      <c r="DQ404">
        <f t="shared" si="70"/>
        <v>0</v>
      </c>
      <c r="DR404">
        <f t="shared" si="71"/>
        <v>0</v>
      </c>
      <c r="DS404">
        <f t="shared" si="72"/>
        <v>0</v>
      </c>
      <c r="DT404">
        <f t="shared" si="73"/>
        <v>0</v>
      </c>
      <c r="DU404">
        <f t="shared" si="74"/>
        <v>0</v>
      </c>
      <c r="DV404">
        <f t="shared" si="75"/>
        <v>0</v>
      </c>
      <c r="DW404">
        <f t="shared" si="76"/>
        <v>0</v>
      </c>
    </row>
    <row r="405" spans="1:127" x14ac:dyDescent="0.25">
      <c r="A405">
        <v>20134068311</v>
      </c>
      <c r="B405">
        <v>13741</v>
      </c>
      <c r="C405" t="s">
        <v>124</v>
      </c>
      <c r="D405">
        <v>0.88</v>
      </c>
      <c r="E405">
        <v>20131204</v>
      </c>
      <c r="F405" t="s">
        <v>109</v>
      </c>
      <c r="G405" t="s">
        <v>633</v>
      </c>
      <c r="H405">
        <v>0</v>
      </c>
      <c r="I405" t="s">
        <v>82</v>
      </c>
      <c r="J405">
        <v>19</v>
      </c>
      <c r="K405" t="s">
        <v>68</v>
      </c>
      <c r="L405" t="s">
        <v>42</v>
      </c>
      <c r="M405" t="s">
        <v>11</v>
      </c>
      <c r="N405" t="s">
        <v>43</v>
      </c>
      <c r="O405" t="s">
        <v>71</v>
      </c>
      <c r="P405" t="s">
        <v>45</v>
      </c>
      <c r="Q405" t="s">
        <v>46</v>
      </c>
      <c r="R405" t="s">
        <v>95</v>
      </c>
      <c r="S405" t="s">
        <v>96</v>
      </c>
      <c r="T405" t="s">
        <v>1496</v>
      </c>
      <c r="U405" t="s">
        <v>49</v>
      </c>
      <c r="V405" t="s">
        <v>77</v>
      </c>
      <c r="W405" t="s">
        <v>188</v>
      </c>
      <c r="X405">
        <v>23</v>
      </c>
      <c r="Y405" t="s">
        <v>52</v>
      </c>
      <c r="Z405" t="s">
        <v>85</v>
      </c>
      <c r="AA405" t="s">
        <v>54</v>
      </c>
      <c r="AB405" t="s">
        <v>11</v>
      </c>
      <c r="AC405" t="s">
        <v>86</v>
      </c>
      <c r="AD405" t="s">
        <v>56</v>
      </c>
      <c r="AE405" t="s">
        <v>57</v>
      </c>
      <c r="AF405" t="s">
        <v>122</v>
      </c>
      <c r="AG405" t="s">
        <v>59</v>
      </c>
      <c r="AH405">
        <v>49</v>
      </c>
      <c r="AI405" t="s">
        <v>52</v>
      </c>
      <c r="AJ405" t="s">
        <v>76</v>
      </c>
      <c r="AK405" t="s">
        <v>77</v>
      </c>
      <c r="AL405" t="s">
        <v>54</v>
      </c>
      <c r="AM405" t="s">
        <v>11</v>
      </c>
      <c r="AN405" t="s">
        <v>61</v>
      </c>
      <c r="AO405" t="s">
        <v>62</v>
      </c>
      <c r="AP405" t="s">
        <v>1497</v>
      </c>
      <c r="AQ405" t="s">
        <v>63</v>
      </c>
      <c r="AR405">
        <v>0</v>
      </c>
      <c r="AS405">
        <v>1</v>
      </c>
      <c r="AT405">
        <v>0</v>
      </c>
      <c r="AU405">
        <v>0</v>
      </c>
      <c r="AV405" t="s">
        <v>11</v>
      </c>
      <c r="AW405">
        <v>12</v>
      </c>
      <c r="AX405" t="s">
        <v>64</v>
      </c>
      <c r="AY405">
        <v>1</v>
      </c>
      <c r="AZ405" t="s">
        <v>1</v>
      </c>
      <c r="BA405">
        <v>41.499668999999898</v>
      </c>
      <c r="BB405">
        <v>-81.680774</v>
      </c>
      <c r="BC405">
        <v>2013</v>
      </c>
      <c r="BD405">
        <v>12</v>
      </c>
      <c r="BE405">
        <v>15062</v>
      </c>
      <c r="BF405">
        <v>162</v>
      </c>
      <c r="BG405">
        <v>390351077011</v>
      </c>
      <c r="BH405">
        <v>2142</v>
      </c>
      <c r="BI405">
        <v>1770609</v>
      </c>
      <c r="BJ405">
        <v>1377</v>
      </c>
      <c r="BK405">
        <v>688</v>
      </c>
      <c r="BL405">
        <v>689</v>
      </c>
      <c r="BM405">
        <v>31.1999999999999</v>
      </c>
      <c r="BN405">
        <v>19</v>
      </c>
      <c r="BO405">
        <v>0</v>
      </c>
      <c r="BP405">
        <v>0</v>
      </c>
      <c r="BQ405">
        <v>0</v>
      </c>
      <c r="BR405">
        <v>35</v>
      </c>
      <c r="BS405">
        <v>50</v>
      </c>
      <c r="BT405">
        <v>14</v>
      </c>
      <c r="BU405">
        <v>173</v>
      </c>
      <c r="BV405">
        <v>326</v>
      </c>
      <c r="BW405">
        <v>228</v>
      </c>
      <c r="BX405">
        <v>82</v>
      </c>
      <c r="BY405">
        <v>93</v>
      </c>
      <c r="BZ405">
        <v>60</v>
      </c>
      <c r="CA405">
        <v>93</v>
      </c>
      <c r="CB405">
        <v>168</v>
      </c>
      <c r="CC405">
        <v>7</v>
      </c>
      <c r="CD405">
        <v>19</v>
      </c>
      <c r="CE405">
        <v>10</v>
      </c>
      <c r="CF405">
        <v>0</v>
      </c>
      <c r="CG405">
        <v>0</v>
      </c>
      <c r="CH405">
        <v>0</v>
      </c>
      <c r="CI405">
        <v>0</v>
      </c>
      <c r="CJ405">
        <v>0</v>
      </c>
      <c r="CK405">
        <v>19</v>
      </c>
      <c r="CL405">
        <v>10</v>
      </c>
      <c r="CM405">
        <v>358</v>
      </c>
      <c r="CN405">
        <v>871</v>
      </c>
      <c r="CO405">
        <v>30</v>
      </c>
      <c r="CP405">
        <v>62</v>
      </c>
      <c r="CQ405">
        <v>0</v>
      </c>
      <c r="CR405">
        <v>19</v>
      </c>
      <c r="CS405">
        <v>37</v>
      </c>
      <c r="CT405">
        <v>22</v>
      </c>
      <c r="CU405">
        <v>1086</v>
      </c>
      <c r="CV405">
        <v>130</v>
      </c>
      <c r="CW405">
        <v>154</v>
      </c>
      <c r="CX405">
        <v>40</v>
      </c>
      <c r="CY405">
        <v>40</v>
      </c>
      <c r="CZ405">
        <v>101</v>
      </c>
      <c r="DA405">
        <v>0</v>
      </c>
      <c r="DB405">
        <v>310</v>
      </c>
      <c r="DC405">
        <v>152</v>
      </c>
      <c r="DD405">
        <v>140</v>
      </c>
      <c r="DE405">
        <v>19</v>
      </c>
      <c r="DF405">
        <v>36786</v>
      </c>
      <c r="DG405">
        <v>1.54</v>
      </c>
      <c r="DH405">
        <v>353</v>
      </c>
      <c r="DI405">
        <v>990</v>
      </c>
      <c r="DJ405">
        <v>896</v>
      </c>
      <c r="DK405">
        <v>94</v>
      </c>
      <c r="DL405">
        <v>55</v>
      </c>
      <c r="DM405">
        <f t="shared" si="66"/>
        <v>0</v>
      </c>
      <c r="DN405">
        <f t="shared" si="67"/>
        <v>0</v>
      </c>
      <c r="DO405">
        <f t="shared" si="68"/>
        <v>1</v>
      </c>
      <c r="DP405">
        <f t="shared" si="69"/>
        <v>0</v>
      </c>
      <c r="DQ405">
        <f t="shared" si="70"/>
        <v>0</v>
      </c>
      <c r="DR405">
        <f t="shared" si="71"/>
        <v>0</v>
      </c>
      <c r="DS405">
        <f t="shared" si="72"/>
        <v>0</v>
      </c>
      <c r="DT405">
        <f t="shared" si="73"/>
        <v>0</v>
      </c>
      <c r="DU405">
        <f t="shared" si="74"/>
        <v>0</v>
      </c>
      <c r="DV405">
        <f t="shared" si="75"/>
        <v>0</v>
      </c>
      <c r="DW405">
        <f t="shared" si="76"/>
        <v>0</v>
      </c>
    </row>
    <row r="406" spans="1:127" x14ac:dyDescent="0.25">
      <c r="A406">
        <v>20134069808</v>
      </c>
      <c r="B406">
        <v>14024</v>
      </c>
      <c r="C406" t="s">
        <v>169</v>
      </c>
      <c r="D406">
        <v>3.42</v>
      </c>
      <c r="E406">
        <v>20131211</v>
      </c>
      <c r="F406" t="s">
        <v>170</v>
      </c>
      <c r="G406" t="s">
        <v>699</v>
      </c>
      <c r="H406">
        <v>0</v>
      </c>
      <c r="I406" t="s">
        <v>82</v>
      </c>
      <c r="J406">
        <v>18</v>
      </c>
      <c r="K406" t="s">
        <v>68</v>
      </c>
      <c r="L406" t="s">
        <v>42</v>
      </c>
      <c r="M406" t="s">
        <v>11</v>
      </c>
      <c r="N406" t="s">
        <v>43</v>
      </c>
      <c r="O406" t="s">
        <v>134</v>
      </c>
      <c r="P406" t="s">
        <v>135</v>
      </c>
      <c r="Q406" t="s">
        <v>94</v>
      </c>
      <c r="R406" t="s">
        <v>47</v>
      </c>
      <c r="S406" t="s">
        <v>84</v>
      </c>
      <c r="T406" t="s">
        <v>1498</v>
      </c>
      <c r="U406" t="s">
        <v>59</v>
      </c>
      <c r="V406" t="s">
        <v>77</v>
      </c>
      <c r="W406" t="s">
        <v>76</v>
      </c>
      <c r="X406">
        <v>1</v>
      </c>
      <c r="Y406" t="s">
        <v>60</v>
      </c>
      <c r="Z406" t="s">
        <v>201</v>
      </c>
      <c r="AA406">
        <v>0</v>
      </c>
      <c r="AB406" t="s">
        <v>11</v>
      </c>
      <c r="AC406" t="s">
        <v>86</v>
      </c>
      <c r="AD406" t="s">
        <v>97</v>
      </c>
      <c r="AE406" t="s">
        <v>47</v>
      </c>
      <c r="AF406" t="s">
        <v>47</v>
      </c>
      <c r="AG406" t="s">
        <v>110</v>
      </c>
      <c r="AH406" t="s">
        <v>11</v>
      </c>
      <c r="AI406" t="s">
        <v>11</v>
      </c>
      <c r="AJ406" t="s">
        <v>47</v>
      </c>
      <c r="AK406" t="s">
        <v>47</v>
      </c>
      <c r="AL406">
        <v>0</v>
      </c>
      <c r="AM406" t="s">
        <v>11</v>
      </c>
      <c r="AN406" t="s">
        <v>61</v>
      </c>
      <c r="AO406" t="s">
        <v>62</v>
      </c>
      <c r="AP406" t="s">
        <v>1499</v>
      </c>
      <c r="AQ406" t="s">
        <v>130</v>
      </c>
      <c r="AR406">
        <v>0</v>
      </c>
      <c r="AS406">
        <v>0</v>
      </c>
      <c r="AT406">
        <v>0</v>
      </c>
      <c r="AU406">
        <v>1</v>
      </c>
      <c r="AV406" t="s">
        <v>11</v>
      </c>
      <c r="AW406">
        <v>12</v>
      </c>
      <c r="AX406" t="s">
        <v>64</v>
      </c>
      <c r="AY406">
        <v>1</v>
      </c>
      <c r="AZ406" t="s">
        <v>1</v>
      </c>
      <c r="BA406">
        <v>41.462699999999899</v>
      </c>
      <c r="BB406">
        <v>-81.739106000000007</v>
      </c>
      <c r="BC406">
        <v>2013</v>
      </c>
      <c r="BD406">
        <v>12</v>
      </c>
      <c r="BE406">
        <v>15155</v>
      </c>
      <c r="BF406">
        <v>1101</v>
      </c>
      <c r="BG406">
        <v>390351024012</v>
      </c>
      <c r="BH406">
        <v>1700</v>
      </c>
      <c r="BI406">
        <v>313592</v>
      </c>
      <c r="BJ406">
        <v>1056</v>
      </c>
      <c r="BK406">
        <v>518</v>
      </c>
      <c r="BL406">
        <v>538</v>
      </c>
      <c r="BM406">
        <v>30.1999999999999</v>
      </c>
      <c r="BN406">
        <v>59</v>
      </c>
      <c r="BO406">
        <v>129</v>
      </c>
      <c r="BP406">
        <v>193</v>
      </c>
      <c r="BQ406">
        <v>22</v>
      </c>
      <c r="BR406">
        <v>83</v>
      </c>
      <c r="BS406">
        <v>0</v>
      </c>
      <c r="BT406">
        <v>0</v>
      </c>
      <c r="BU406">
        <v>6</v>
      </c>
      <c r="BV406">
        <v>32</v>
      </c>
      <c r="BW406">
        <v>78</v>
      </c>
      <c r="BX406">
        <v>98</v>
      </c>
      <c r="BY406">
        <v>115</v>
      </c>
      <c r="BZ406">
        <v>32</v>
      </c>
      <c r="CA406">
        <v>38</v>
      </c>
      <c r="CB406">
        <v>84</v>
      </c>
      <c r="CC406">
        <v>22</v>
      </c>
      <c r="CD406">
        <v>22</v>
      </c>
      <c r="CE406">
        <v>6</v>
      </c>
      <c r="CF406">
        <v>11</v>
      </c>
      <c r="CG406">
        <v>9</v>
      </c>
      <c r="CH406">
        <v>17</v>
      </c>
      <c r="CI406">
        <v>0</v>
      </c>
      <c r="CJ406">
        <v>0</v>
      </c>
      <c r="CK406">
        <v>403</v>
      </c>
      <c r="CL406">
        <v>43</v>
      </c>
      <c r="CM406">
        <v>188</v>
      </c>
      <c r="CN406">
        <v>836</v>
      </c>
      <c r="CO406">
        <v>0</v>
      </c>
      <c r="CP406">
        <v>2</v>
      </c>
      <c r="CQ406">
        <v>0</v>
      </c>
      <c r="CR406">
        <v>11</v>
      </c>
      <c r="CS406">
        <v>19</v>
      </c>
      <c r="CT406">
        <v>495</v>
      </c>
      <c r="CU406">
        <v>564</v>
      </c>
      <c r="CV406">
        <v>103</v>
      </c>
      <c r="CW406">
        <v>219</v>
      </c>
      <c r="CX406">
        <v>41</v>
      </c>
      <c r="CY406">
        <v>69</v>
      </c>
      <c r="CZ406">
        <v>105</v>
      </c>
      <c r="DA406">
        <v>20</v>
      </c>
      <c r="DB406">
        <v>2</v>
      </c>
      <c r="DC406">
        <v>5</v>
      </c>
      <c r="DD406">
        <v>0</v>
      </c>
      <c r="DE406">
        <v>0</v>
      </c>
      <c r="DF406">
        <v>34118</v>
      </c>
      <c r="DG406">
        <v>3.62</v>
      </c>
      <c r="DH406">
        <v>33</v>
      </c>
      <c r="DI406">
        <v>348</v>
      </c>
      <c r="DJ406">
        <v>292</v>
      </c>
      <c r="DK406">
        <v>56</v>
      </c>
      <c r="DL406">
        <v>132</v>
      </c>
      <c r="DM406">
        <f t="shared" si="66"/>
        <v>0</v>
      </c>
      <c r="DN406">
        <f t="shared" si="67"/>
        <v>0</v>
      </c>
      <c r="DO406">
        <f t="shared" si="68"/>
        <v>1</v>
      </c>
      <c r="DP406">
        <f t="shared" si="69"/>
        <v>0</v>
      </c>
      <c r="DQ406">
        <f t="shared" si="70"/>
        <v>0</v>
      </c>
      <c r="DR406">
        <f t="shared" si="71"/>
        <v>0</v>
      </c>
      <c r="DS406">
        <f t="shared" si="72"/>
        <v>0</v>
      </c>
      <c r="DT406">
        <f t="shared" si="73"/>
        <v>0</v>
      </c>
      <c r="DU406">
        <f t="shared" si="74"/>
        <v>0</v>
      </c>
      <c r="DV406">
        <f t="shared" si="75"/>
        <v>0</v>
      </c>
      <c r="DW406">
        <f t="shared" si="76"/>
        <v>0</v>
      </c>
    </row>
    <row r="407" spans="1:127" x14ac:dyDescent="0.25">
      <c r="A407">
        <v>20134074163</v>
      </c>
      <c r="B407">
        <v>13387</v>
      </c>
      <c r="C407" t="s">
        <v>65</v>
      </c>
      <c r="D407">
        <v>5.24</v>
      </c>
      <c r="E407">
        <v>20131125</v>
      </c>
      <c r="F407" t="s">
        <v>66</v>
      </c>
      <c r="G407" t="s">
        <v>437</v>
      </c>
      <c r="H407">
        <v>0</v>
      </c>
      <c r="I407" t="s">
        <v>40</v>
      </c>
      <c r="J407">
        <v>20</v>
      </c>
      <c r="K407" t="s">
        <v>68</v>
      </c>
      <c r="L407" t="s">
        <v>42</v>
      </c>
      <c r="M407" t="s">
        <v>11</v>
      </c>
      <c r="N407" t="s">
        <v>70</v>
      </c>
      <c r="O407" t="s">
        <v>310</v>
      </c>
      <c r="P407" t="s">
        <v>104</v>
      </c>
      <c r="Q407" t="s">
        <v>72</v>
      </c>
      <c r="R407" t="s">
        <v>119</v>
      </c>
      <c r="S407" t="s">
        <v>98</v>
      </c>
      <c r="T407" t="s">
        <v>1500</v>
      </c>
      <c r="U407" t="s">
        <v>59</v>
      </c>
      <c r="V407" t="s">
        <v>47</v>
      </c>
      <c r="W407" t="s">
        <v>47</v>
      </c>
      <c r="X407">
        <v>0</v>
      </c>
      <c r="Y407" t="s">
        <v>11</v>
      </c>
      <c r="Z407" t="s">
        <v>74</v>
      </c>
      <c r="AA407">
        <v>0</v>
      </c>
      <c r="AB407" t="s">
        <v>11</v>
      </c>
      <c r="AC407" t="s">
        <v>75</v>
      </c>
      <c r="AD407" t="s">
        <v>97</v>
      </c>
      <c r="AE407" t="s">
        <v>54</v>
      </c>
      <c r="AF407" t="s">
        <v>48</v>
      </c>
      <c r="AG407" t="s">
        <v>150</v>
      </c>
      <c r="AH407">
        <v>23</v>
      </c>
      <c r="AI407" t="s">
        <v>60</v>
      </c>
      <c r="AJ407" t="s">
        <v>77</v>
      </c>
      <c r="AK407" t="s">
        <v>76</v>
      </c>
      <c r="AL407" t="s">
        <v>54</v>
      </c>
      <c r="AM407" t="s">
        <v>11</v>
      </c>
      <c r="AN407" t="s">
        <v>61</v>
      </c>
      <c r="AO407" t="s">
        <v>62</v>
      </c>
      <c r="AP407" t="s">
        <v>11</v>
      </c>
      <c r="AQ407" t="s">
        <v>63</v>
      </c>
      <c r="AR407">
        <v>0</v>
      </c>
      <c r="AS407">
        <v>0</v>
      </c>
      <c r="AT407">
        <v>0</v>
      </c>
      <c r="AU407">
        <v>0</v>
      </c>
      <c r="AV407" t="s">
        <v>11</v>
      </c>
      <c r="AW407">
        <v>12</v>
      </c>
      <c r="AX407" t="s">
        <v>64</v>
      </c>
      <c r="AY407">
        <v>1</v>
      </c>
      <c r="AZ407" t="s">
        <v>1</v>
      </c>
      <c r="BA407">
        <v>41.480612999999899</v>
      </c>
      <c r="BB407">
        <v>-81.743474000000006</v>
      </c>
      <c r="BC407">
        <v>2013</v>
      </c>
      <c r="BD407">
        <v>11</v>
      </c>
      <c r="BE407">
        <v>15263</v>
      </c>
      <c r="BF407">
        <v>57</v>
      </c>
      <c r="BG407">
        <v>390351011011</v>
      </c>
      <c r="BH407">
        <v>1593</v>
      </c>
      <c r="BI407">
        <v>146852</v>
      </c>
      <c r="BJ407">
        <v>832</v>
      </c>
      <c r="BK407">
        <v>477</v>
      </c>
      <c r="BL407">
        <v>355</v>
      </c>
      <c r="BM407">
        <v>42.399999999999899</v>
      </c>
      <c r="BN407">
        <v>33</v>
      </c>
      <c r="BO407">
        <v>96</v>
      </c>
      <c r="BP407">
        <v>36</v>
      </c>
      <c r="BQ407">
        <v>25</v>
      </c>
      <c r="BR407">
        <v>18</v>
      </c>
      <c r="BS407">
        <v>39</v>
      </c>
      <c r="BT407">
        <v>0</v>
      </c>
      <c r="BU407">
        <v>22</v>
      </c>
      <c r="BV407">
        <v>12</v>
      </c>
      <c r="BW407">
        <v>18</v>
      </c>
      <c r="BX407">
        <v>65</v>
      </c>
      <c r="BY407">
        <v>140</v>
      </c>
      <c r="BZ407">
        <v>75</v>
      </c>
      <c r="CA407">
        <v>62</v>
      </c>
      <c r="CB407">
        <v>47</v>
      </c>
      <c r="CC407">
        <v>0</v>
      </c>
      <c r="CD407">
        <v>37</v>
      </c>
      <c r="CE407">
        <v>15</v>
      </c>
      <c r="CF407">
        <v>9</v>
      </c>
      <c r="CG407">
        <v>13</v>
      </c>
      <c r="CH407">
        <v>6</v>
      </c>
      <c r="CI407">
        <v>20</v>
      </c>
      <c r="CJ407">
        <v>44</v>
      </c>
      <c r="CK407">
        <v>190</v>
      </c>
      <c r="CL407">
        <v>107</v>
      </c>
      <c r="CM407">
        <v>362</v>
      </c>
      <c r="CN407">
        <v>432</v>
      </c>
      <c r="CO407">
        <v>0</v>
      </c>
      <c r="CP407">
        <v>7</v>
      </c>
      <c r="CQ407">
        <v>0</v>
      </c>
      <c r="CR407">
        <v>24</v>
      </c>
      <c r="CS407">
        <v>7</v>
      </c>
      <c r="CT407">
        <v>135</v>
      </c>
      <c r="CU407">
        <v>563</v>
      </c>
      <c r="CV407">
        <v>212</v>
      </c>
      <c r="CW407">
        <v>201</v>
      </c>
      <c r="CX407">
        <v>51</v>
      </c>
      <c r="CY407">
        <v>19</v>
      </c>
      <c r="CZ407">
        <v>57</v>
      </c>
      <c r="DA407">
        <v>13</v>
      </c>
      <c r="DB407">
        <v>10</v>
      </c>
      <c r="DC407">
        <v>0</v>
      </c>
      <c r="DD407">
        <v>0</v>
      </c>
      <c r="DE407">
        <v>0</v>
      </c>
      <c r="DF407">
        <v>14817</v>
      </c>
      <c r="DG407">
        <v>2.68</v>
      </c>
      <c r="DH407">
        <v>110</v>
      </c>
      <c r="DI407">
        <v>380</v>
      </c>
      <c r="DJ407">
        <v>310</v>
      </c>
      <c r="DK407">
        <v>70</v>
      </c>
      <c r="DL407">
        <v>90</v>
      </c>
      <c r="DM407">
        <f t="shared" si="66"/>
        <v>0</v>
      </c>
      <c r="DN407">
        <f t="shared" si="67"/>
        <v>0</v>
      </c>
      <c r="DO407">
        <f t="shared" si="68"/>
        <v>1</v>
      </c>
      <c r="DP407">
        <f t="shared" si="69"/>
        <v>0</v>
      </c>
      <c r="DQ407">
        <f t="shared" si="70"/>
        <v>0</v>
      </c>
      <c r="DR407">
        <f t="shared" si="71"/>
        <v>0</v>
      </c>
      <c r="DS407">
        <f t="shared" si="72"/>
        <v>0</v>
      </c>
      <c r="DT407">
        <f t="shared" si="73"/>
        <v>0</v>
      </c>
      <c r="DU407">
        <f t="shared" si="74"/>
        <v>0</v>
      </c>
      <c r="DV407">
        <f t="shared" si="75"/>
        <v>0</v>
      </c>
      <c r="DW407">
        <f t="shared" si="76"/>
        <v>0</v>
      </c>
    </row>
    <row r="408" spans="1:127" x14ac:dyDescent="0.25">
      <c r="A408">
        <v>20134048866</v>
      </c>
      <c r="B408">
        <v>9025</v>
      </c>
      <c r="C408" t="s">
        <v>219</v>
      </c>
      <c r="D408">
        <v>99.989999999999895</v>
      </c>
      <c r="E408">
        <v>20130814</v>
      </c>
      <c r="F408">
        <v>49</v>
      </c>
      <c r="G408">
        <v>3423</v>
      </c>
      <c r="H408">
        <v>0</v>
      </c>
      <c r="I408" t="s">
        <v>82</v>
      </c>
      <c r="J408">
        <v>20</v>
      </c>
      <c r="K408" t="s">
        <v>41</v>
      </c>
      <c r="L408" t="s">
        <v>42</v>
      </c>
      <c r="M408" t="s">
        <v>11</v>
      </c>
      <c r="N408" t="s">
        <v>43</v>
      </c>
      <c r="O408" t="s">
        <v>71</v>
      </c>
      <c r="P408" t="s">
        <v>45</v>
      </c>
      <c r="Q408" t="s">
        <v>72</v>
      </c>
      <c r="R408" t="s">
        <v>195</v>
      </c>
      <c r="S408" t="s">
        <v>98</v>
      </c>
      <c r="T408" t="s">
        <v>1501</v>
      </c>
      <c r="U408" t="s">
        <v>59</v>
      </c>
      <c r="V408" t="s">
        <v>77</v>
      </c>
      <c r="W408" t="s">
        <v>76</v>
      </c>
      <c r="X408">
        <v>14</v>
      </c>
      <c r="Y408" t="s">
        <v>60</v>
      </c>
      <c r="Z408" t="s">
        <v>74</v>
      </c>
      <c r="AA408" t="s">
        <v>54</v>
      </c>
      <c r="AB408" t="s">
        <v>11</v>
      </c>
      <c r="AC408" t="s">
        <v>75</v>
      </c>
      <c r="AD408" t="s">
        <v>56</v>
      </c>
      <c r="AE408" t="s">
        <v>54</v>
      </c>
      <c r="AF408" t="s">
        <v>48</v>
      </c>
      <c r="AG408" t="s">
        <v>49</v>
      </c>
      <c r="AH408">
        <v>0</v>
      </c>
      <c r="AI408" t="s">
        <v>60</v>
      </c>
      <c r="AJ408" t="s">
        <v>51</v>
      </c>
      <c r="AK408" t="s">
        <v>50</v>
      </c>
      <c r="AL408" t="s">
        <v>54</v>
      </c>
      <c r="AM408" t="s">
        <v>11</v>
      </c>
      <c r="AN408" t="s">
        <v>61</v>
      </c>
      <c r="AO408" t="s">
        <v>62</v>
      </c>
      <c r="AP408" t="s">
        <v>1502</v>
      </c>
      <c r="AQ408" t="s">
        <v>63</v>
      </c>
      <c r="AR408">
        <v>0</v>
      </c>
      <c r="AS408">
        <v>0</v>
      </c>
      <c r="AT408">
        <v>0</v>
      </c>
      <c r="AU408">
        <v>1</v>
      </c>
      <c r="AV408" t="s">
        <v>11</v>
      </c>
      <c r="AW408">
        <v>12</v>
      </c>
      <c r="AX408" t="s">
        <v>64</v>
      </c>
      <c r="AY408">
        <v>1</v>
      </c>
      <c r="AZ408" t="s">
        <v>1</v>
      </c>
      <c r="BA408">
        <v>41.461123999999899</v>
      </c>
      <c r="BB408">
        <v>-81.720200000000006</v>
      </c>
      <c r="BC408">
        <v>2013</v>
      </c>
      <c r="BD408">
        <v>8</v>
      </c>
      <c r="BE408">
        <v>15300</v>
      </c>
      <c r="BF408">
        <v>132</v>
      </c>
      <c r="BG408">
        <v>390351053004</v>
      </c>
      <c r="BH408">
        <v>1779</v>
      </c>
      <c r="BI408">
        <v>139608</v>
      </c>
      <c r="BJ408">
        <v>1142</v>
      </c>
      <c r="BK408">
        <v>574</v>
      </c>
      <c r="BL408">
        <v>568</v>
      </c>
      <c r="BM408">
        <v>34.5</v>
      </c>
      <c r="BN408">
        <v>103</v>
      </c>
      <c r="BO408">
        <v>52</v>
      </c>
      <c r="BP408">
        <v>70</v>
      </c>
      <c r="BQ408">
        <v>45</v>
      </c>
      <c r="BR408">
        <v>19</v>
      </c>
      <c r="BS408">
        <v>28</v>
      </c>
      <c r="BT408">
        <v>9</v>
      </c>
      <c r="BU408">
        <v>0</v>
      </c>
      <c r="BV408">
        <v>121</v>
      </c>
      <c r="BW408">
        <v>137</v>
      </c>
      <c r="BX408">
        <v>102</v>
      </c>
      <c r="BY408">
        <v>114</v>
      </c>
      <c r="BZ408">
        <v>111</v>
      </c>
      <c r="CA408">
        <v>76</v>
      </c>
      <c r="CB408">
        <v>17</v>
      </c>
      <c r="CC408">
        <v>9</v>
      </c>
      <c r="CD408">
        <v>49</v>
      </c>
      <c r="CE408">
        <v>9</v>
      </c>
      <c r="CF408">
        <v>0</v>
      </c>
      <c r="CG408">
        <v>19</v>
      </c>
      <c r="CH408">
        <v>5</v>
      </c>
      <c r="CI408">
        <v>12</v>
      </c>
      <c r="CJ408">
        <v>35</v>
      </c>
      <c r="CK408">
        <v>270</v>
      </c>
      <c r="CL408">
        <v>80</v>
      </c>
      <c r="CM408">
        <v>229</v>
      </c>
      <c r="CN408">
        <v>728</v>
      </c>
      <c r="CO408">
        <v>0</v>
      </c>
      <c r="CP408">
        <v>0</v>
      </c>
      <c r="CQ408">
        <v>0</v>
      </c>
      <c r="CR408">
        <v>137</v>
      </c>
      <c r="CS408">
        <v>48</v>
      </c>
      <c r="CT408">
        <v>497</v>
      </c>
      <c r="CU408">
        <v>816</v>
      </c>
      <c r="CV408">
        <v>360</v>
      </c>
      <c r="CW408">
        <v>118</v>
      </c>
      <c r="CX408">
        <v>141</v>
      </c>
      <c r="CY408">
        <v>63</v>
      </c>
      <c r="CZ408">
        <v>113</v>
      </c>
      <c r="DA408">
        <v>21</v>
      </c>
      <c r="DB408">
        <v>0</v>
      </c>
      <c r="DC408">
        <v>0</v>
      </c>
      <c r="DD408">
        <v>0</v>
      </c>
      <c r="DE408">
        <v>0</v>
      </c>
      <c r="DF408">
        <v>28427</v>
      </c>
      <c r="DG408">
        <v>3.54</v>
      </c>
      <c r="DH408">
        <v>55</v>
      </c>
      <c r="DI408">
        <v>405</v>
      </c>
      <c r="DJ408">
        <v>323</v>
      </c>
      <c r="DK408">
        <v>82</v>
      </c>
      <c r="DL408">
        <v>87</v>
      </c>
      <c r="DM408">
        <f t="shared" si="66"/>
        <v>0</v>
      </c>
      <c r="DN408">
        <f t="shared" si="67"/>
        <v>0</v>
      </c>
      <c r="DO408">
        <f t="shared" si="68"/>
        <v>1</v>
      </c>
      <c r="DP408">
        <f t="shared" si="69"/>
        <v>0</v>
      </c>
      <c r="DQ408">
        <f t="shared" si="70"/>
        <v>0</v>
      </c>
      <c r="DR408">
        <f t="shared" si="71"/>
        <v>0</v>
      </c>
      <c r="DS408">
        <f t="shared" si="72"/>
        <v>0</v>
      </c>
      <c r="DT408">
        <f t="shared" si="73"/>
        <v>0</v>
      </c>
      <c r="DU408">
        <f t="shared" si="74"/>
        <v>0</v>
      </c>
      <c r="DV408">
        <f t="shared" si="75"/>
        <v>0</v>
      </c>
      <c r="DW408">
        <f t="shared" si="76"/>
        <v>0</v>
      </c>
    </row>
    <row r="409" spans="1:127" x14ac:dyDescent="0.25">
      <c r="A409">
        <v>20134072026</v>
      </c>
      <c r="B409">
        <v>14576</v>
      </c>
      <c r="C409" t="s">
        <v>99</v>
      </c>
      <c r="D409">
        <v>17.440000000000001</v>
      </c>
      <c r="E409">
        <v>20131222</v>
      </c>
      <c r="F409" t="s">
        <v>100</v>
      </c>
      <c r="G409">
        <v>1947</v>
      </c>
      <c r="H409">
        <v>0</v>
      </c>
      <c r="I409" t="s">
        <v>161</v>
      </c>
      <c r="J409">
        <v>2</v>
      </c>
      <c r="K409" t="s">
        <v>68</v>
      </c>
      <c r="L409" t="s">
        <v>42</v>
      </c>
      <c r="M409" t="s">
        <v>11</v>
      </c>
      <c r="N409" t="s">
        <v>43</v>
      </c>
      <c r="O409" t="s">
        <v>121</v>
      </c>
      <c r="P409" t="s">
        <v>104</v>
      </c>
      <c r="Q409" t="s">
        <v>72</v>
      </c>
      <c r="R409" t="s">
        <v>119</v>
      </c>
      <c r="S409" t="s">
        <v>98</v>
      </c>
      <c r="T409" t="s">
        <v>1503</v>
      </c>
      <c r="U409" t="s">
        <v>59</v>
      </c>
      <c r="V409" t="s">
        <v>47</v>
      </c>
      <c r="W409" t="s">
        <v>47</v>
      </c>
      <c r="X409">
        <v>26</v>
      </c>
      <c r="Y409" t="s">
        <v>60</v>
      </c>
      <c r="Z409" t="s">
        <v>132</v>
      </c>
      <c r="AA409" t="s">
        <v>54</v>
      </c>
      <c r="AB409" t="s">
        <v>11</v>
      </c>
      <c r="AC409" t="s">
        <v>75</v>
      </c>
      <c r="AD409" t="s">
        <v>97</v>
      </c>
      <c r="AE409" t="s">
        <v>54</v>
      </c>
      <c r="AF409" t="s">
        <v>48</v>
      </c>
      <c r="AG409" t="s">
        <v>136</v>
      </c>
      <c r="AH409">
        <v>31</v>
      </c>
      <c r="AI409" t="s">
        <v>60</v>
      </c>
      <c r="AJ409" t="s">
        <v>188</v>
      </c>
      <c r="AK409" t="s">
        <v>189</v>
      </c>
      <c r="AL409" t="s">
        <v>54</v>
      </c>
      <c r="AM409" t="s">
        <v>11</v>
      </c>
      <c r="AN409" t="s">
        <v>61</v>
      </c>
      <c r="AO409" t="s">
        <v>62</v>
      </c>
      <c r="AP409" t="s">
        <v>1504</v>
      </c>
      <c r="AQ409" t="s">
        <v>63</v>
      </c>
      <c r="AR409">
        <v>0</v>
      </c>
      <c r="AS409">
        <v>0</v>
      </c>
      <c r="AT409">
        <v>1</v>
      </c>
      <c r="AU409">
        <v>0</v>
      </c>
      <c r="AV409" t="s">
        <v>11</v>
      </c>
      <c r="AW409">
        <v>12</v>
      </c>
      <c r="AX409" t="s">
        <v>64</v>
      </c>
      <c r="AY409">
        <v>1</v>
      </c>
      <c r="AZ409" t="s">
        <v>1</v>
      </c>
      <c r="BA409">
        <v>41.484805000000001</v>
      </c>
      <c r="BB409">
        <v>-81.703871000000007</v>
      </c>
      <c r="BC409">
        <v>2013</v>
      </c>
      <c r="BD409">
        <v>12</v>
      </c>
      <c r="BE409">
        <v>15362</v>
      </c>
      <c r="BF409">
        <v>99</v>
      </c>
      <c r="BG409">
        <v>390351036024</v>
      </c>
      <c r="BH409">
        <v>1785</v>
      </c>
      <c r="BI409">
        <v>402431</v>
      </c>
      <c r="BJ409">
        <v>810</v>
      </c>
      <c r="BK409">
        <v>516</v>
      </c>
      <c r="BL409">
        <v>294</v>
      </c>
      <c r="BM409">
        <v>55.299999999999898</v>
      </c>
      <c r="BN409">
        <v>12</v>
      </c>
      <c r="BO409">
        <v>6</v>
      </c>
      <c r="BP409">
        <v>6</v>
      </c>
      <c r="BQ409">
        <v>4</v>
      </c>
      <c r="BR409">
        <v>22</v>
      </c>
      <c r="BS409">
        <v>0</v>
      </c>
      <c r="BT409">
        <v>4</v>
      </c>
      <c r="BU409">
        <v>0</v>
      </c>
      <c r="BV409">
        <v>31</v>
      </c>
      <c r="BW409">
        <v>2</v>
      </c>
      <c r="BX409">
        <v>13</v>
      </c>
      <c r="BY409">
        <v>15</v>
      </c>
      <c r="BZ409">
        <v>98</v>
      </c>
      <c r="CA409">
        <v>175</v>
      </c>
      <c r="CB409">
        <v>291</v>
      </c>
      <c r="CC409">
        <v>23</v>
      </c>
      <c r="CD409">
        <v>12</v>
      </c>
      <c r="CE409">
        <v>72</v>
      </c>
      <c r="CF409">
        <v>24</v>
      </c>
      <c r="CG409">
        <v>0</v>
      </c>
      <c r="CH409">
        <v>0</v>
      </c>
      <c r="CI409">
        <v>0</v>
      </c>
      <c r="CJ409">
        <v>0</v>
      </c>
      <c r="CK409">
        <v>28</v>
      </c>
      <c r="CL409">
        <v>96</v>
      </c>
      <c r="CM409">
        <v>484</v>
      </c>
      <c r="CN409">
        <v>276</v>
      </c>
      <c r="CO409">
        <v>18</v>
      </c>
      <c r="CP409">
        <v>0</v>
      </c>
      <c r="CQ409">
        <v>0</v>
      </c>
      <c r="CR409">
        <v>0</v>
      </c>
      <c r="CS409">
        <v>32</v>
      </c>
      <c r="CT409">
        <v>0</v>
      </c>
      <c r="CU409">
        <v>756</v>
      </c>
      <c r="CV409">
        <v>273</v>
      </c>
      <c r="CW409">
        <v>196</v>
      </c>
      <c r="CX409">
        <v>20</v>
      </c>
      <c r="CY409">
        <v>36</v>
      </c>
      <c r="CZ409">
        <v>91</v>
      </c>
      <c r="DA409">
        <v>55</v>
      </c>
      <c r="DB409">
        <v>67</v>
      </c>
      <c r="DC409">
        <v>0</v>
      </c>
      <c r="DD409">
        <v>18</v>
      </c>
      <c r="DE409">
        <v>0</v>
      </c>
      <c r="DF409">
        <v>8804</v>
      </c>
      <c r="DG409">
        <v>1.24</v>
      </c>
      <c r="DH409">
        <v>566</v>
      </c>
      <c r="DI409">
        <v>793</v>
      </c>
      <c r="DJ409">
        <v>653</v>
      </c>
      <c r="DK409">
        <v>140</v>
      </c>
      <c r="DL409">
        <v>17</v>
      </c>
      <c r="DM409">
        <f t="shared" si="66"/>
        <v>0</v>
      </c>
      <c r="DN409">
        <f t="shared" si="67"/>
        <v>0</v>
      </c>
      <c r="DO409">
        <f t="shared" si="68"/>
        <v>1</v>
      </c>
      <c r="DP409">
        <f t="shared" si="69"/>
        <v>0</v>
      </c>
      <c r="DQ409">
        <f t="shared" si="70"/>
        <v>0</v>
      </c>
      <c r="DR409">
        <f t="shared" si="71"/>
        <v>0</v>
      </c>
      <c r="DS409">
        <f t="shared" si="72"/>
        <v>0</v>
      </c>
      <c r="DT409">
        <f t="shared" si="73"/>
        <v>0</v>
      </c>
      <c r="DU409">
        <f t="shared" si="74"/>
        <v>0</v>
      </c>
      <c r="DV409">
        <f t="shared" si="75"/>
        <v>0</v>
      </c>
      <c r="DW409">
        <f t="shared" si="76"/>
        <v>0</v>
      </c>
    </row>
    <row r="410" spans="1:127" x14ac:dyDescent="0.25">
      <c r="A410">
        <v>20134072046</v>
      </c>
      <c r="B410">
        <v>14634</v>
      </c>
      <c r="C410" t="s">
        <v>99</v>
      </c>
      <c r="D410">
        <v>16.170000000000002</v>
      </c>
      <c r="E410">
        <v>20131222</v>
      </c>
      <c r="F410" t="s">
        <v>100</v>
      </c>
      <c r="G410">
        <v>3196</v>
      </c>
      <c r="H410">
        <v>0</v>
      </c>
      <c r="I410" t="s">
        <v>161</v>
      </c>
      <c r="J410">
        <v>2</v>
      </c>
      <c r="K410" t="s">
        <v>68</v>
      </c>
      <c r="L410" t="s">
        <v>42</v>
      </c>
      <c r="M410" t="s">
        <v>11</v>
      </c>
      <c r="N410" t="s">
        <v>70</v>
      </c>
      <c r="O410" t="s">
        <v>156</v>
      </c>
      <c r="P410" t="s">
        <v>104</v>
      </c>
      <c r="Q410" t="s">
        <v>72</v>
      </c>
      <c r="R410" t="s">
        <v>274</v>
      </c>
      <c r="S410" t="s">
        <v>48</v>
      </c>
      <c r="T410" t="s">
        <v>1505</v>
      </c>
      <c r="U410" t="s">
        <v>136</v>
      </c>
      <c r="V410" t="s">
        <v>50</v>
      </c>
      <c r="W410" t="s">
        <v>51</v>
      </c>
      <c r="X410">
        <v>33</v>
      </c>
      <c r="Y410" t="s">
        <v>52</v>
      </c>
      <c r="Z410" t="s">
        <v>74</v>
      </c>
      <c r="AA410" t="s">
        <v>54</v>
      </c>
      <c r="AB410" t="s">
        <v>11</v>
      </c>
      <c r="AC410" t="s">
        <v>86</v>
      </c>
      <c r="AD410" t="s">
        <v>56</v>
      </c>
      <c r="AE410" t="s">
        <v>83</v>
      </c>
      <c r="AF410" t="s">
        <v>98</v>
      </c>
      <c r="AG410" t="s">
        <v>59</v>
      </c>
      <c r="AH410">
        <v>20</v>
      </c>
      <c r="AI410" t="s">
        <v>52</v>
      </c>
      <c r="AJ410" t="s">
        <v>51</v>
      </c>
      <c r="AK410" t="s">
        <v>50</v>
      </c>
      <c r="AL410" t="s">
        <v>54</v>
      </c>
      <c r="AM410" t="s">
        <v>11</v>
      </c>
      <c r="AN410" t="s">
        <v>61</v>
      </c>
      <c r="AO410" t="s">
        <v>62</v>
      </c>
      <c r="AP410" t="s">
        <v>1506</v>
      </c>
      <c r="AQ410" t="s">
        <v>63</v>
      </c>
      <c r="AR410">
        <v>0</v>
      </c>
      <c r="AS410">
        <v>0</v>
      </c>
      <c r="AT410">
        <v>0</v>
      </c>
      <c r="AU410">
        <v>0</v>
      </c>
      <c r="AV410" t="s">
        <v>228</v>
      </c>
      <c r="AW410">
        <v>12</v>
      </c>
      <c r="AX410" t="s">
        <v>64</v>
      </c>
      <c r="AY410">
        <v>1</v>
      </c>
      <c r="AZ410" t="s">
        <v>1</v>
      </c>
      <c r="BA410">
        <v>41.467353000000003</v>
      </c>
      <c r="BB410">
        <v>-81.700039000000004</v>
      </c>
      <c r="BC410">
        <v>2013</v>
      </c>
      <c r="BD410">
        <v>12</v>
      </c>
      <c r="BE410">
        <v>15365</v>
      </c>
      <c r="BF410">
        <v>1137</v>
      </c>
      <c r="BG410">
        <v>390351046001</v>
      </c>
      <c r="BH410">
        <v>1927</v>
      </c>
      <c r="BI410">
        <v>227917</v>
      </c>
      <c r="BJ410">
        <v>660</v>
      </c>
      <c r="BK410">
        <v>294</v>
      </c>
      <c r="BL410">
        <v>366</v>
      </c>
      <c r="BM410">
        <v>25.3</v>
      </c>
      <c r="BN410">
        <v>121</v>
      </c>
      <c r="BO410">
        <v>117</v>
      </c>
      <c r="BP410">
        <v>40</v>
      </c>
      <c r="BQ410">
        <v>0</v>
      </c>
      <c r="BR410">
        <v>9</v>
      </c>
      <c r="BS410">
        <v>7</v>
      </c>
      <c r="BT410">
        <v>0</v>
      </c>
      <c r="BU410">
        <v>30</v>
      </c>
      <c r="BV410">
        <v>49</v>
      </c>
      <c r="BW410">
        <v>21</v>
      </c>
      <c r="BX410">
        <v>12</v>
      </c>
      <c r="BY410">
        <v>39</v>
      </c>
      <c r="BZ410">
        <v>19</v>
      </c>
      <c r="CA410">
        <v>69</v>
      </c>
      <c r="CB410">
        <v>50</v>
      </c>
      <c r="CC410">
        <v>0</v>
      </c>
      <c r="CD410">
        <v>19</v>
      </c>
      <c r="CE410">
        <v>16</v>
      </c>
      <c r="CF410">
        <v>11</v>
      </c>
      <c r="CG410">
        <v>4</v>
      </c>
      <c r="CH410">
        <v>5</v>
      </c>
      <c r="CI410">
        <v>13</v>
      </c>
      <c r="CJ410">
        <v>9</v>
      </c>
      <c r="CK410">
        <v>278</v>
      </c>
      <c r="CL410">
        <v>58</v>
      </c>
      <c r="CM410">
        <v>313</v>
      </c>
      <c r="CN410">
        <v>329</v>
      </c>
      <c r="CO410">
        <v>0</v>
      </c>
      <c r="CP410">
        <v>0</v>
      </c>
      <c r="CQ410">
        <v>0</v>
      </c>
      <c r="CR410">
        <v>15</v>
      </c>
      <c r="CS410">
        <v>3</v>
      </c>
      <c r="CT410">
        <v>157</v>
      </c>
      <c r="CU410">
        <v>336</v>
      </c>
      <c r="CV410">
        <v>74</v>
      </c>
      <c r="CW410">
        <v>80</v>
      </c>
      <c r="CX410">
        <v>30</v>
      </c>
      <c r="CY410">
        <v>30</v>
      </c>
      <c r="CZ410">
        <v>55</v>
      </c>
      <c r="DA410">
        <v>42</v>
      </c>
      <c r="DB410">
        <v>25</v>
      </c>
      <c r="DC410">
        <v>0</v>
      </c>
      <c r="DD410">
        <v>0</v>
      </c>
      <c r="DE410">
        <v>0</v>
      </c>
      <c r="DF410">
        <v>30556</v>
      </c>
      <c r="DG410">
        <v>3.84</v>
      </c>
      <c r="DH410">
        <v>52</v>
      </c>
      <c r="DI410">
        <v>257</v>
      </c>
      <c r="DJ410">
        <v>172</v>
      </c>
      <c r="DK410">
        <v>85</v>
      </c>
      <c r="DL410">
        <v>67</v>
      </c>
      <c r="DM410">
        <f t="shared" si="66"/>
        <v>0</v>
      </c>
      <c r="DN410">
        <f t="shared" si="67"/>
        <v>0</v>
      </c>
      <c r="DO410">
        <f t="shared" si="68"/>
        <v>1</v>
      </c>
      <c r="DP410">
        <f t="shared" si="69"/>
        <v>0</v>
      </c>
      <c r="DQ410">
        <f t="shared" si="70"/>
        <v>0</v>
      </c>
      <c r="DR410">
        <f t="shared" si="71"/>
        <v>0</v>
      </c>
      <c r="DS410">
        <f t="shared" si="72"/>
        <v>0</v>
      </c>
      <c r="DT410">
        <f t="shared" si="73"/>
        <v>0</v>
      </c>
      <c r="DU410">
        <f t="shared" si="74"/>
        <v>0</v>
      </c>
      <c r="DV410">
        <f t="shared" si="75"/>
        <v>0</v>
      </c>
      <c r="DW410">
        <f t="shared" si="76"/>
        <v>0</v>
      </c>
    </row>
    <row r="411" spans="1:127" x14ac:dyDescent="0.25">
      <c r="A411">
        <v>20134072822</v>
      </c>
      <c r="B411">
        <v>14816</v>
      </c>
      <c r="C411" t="s">
        <v>127</v>
      </c>
      <c r="D411">
        <v>13.84</v>
      </c>
      <c r="E411">
        <v>20131228</v>
      </c>
      <c r="F411" t="s">
        <v>128</v>
      </c>
      <c r="G411">
        <v>7500</v>
      </c>
      <c r="H411">
        <v>0</v>
      </c>
      <c r="I411" t="s">
        <v>102</v>
      </c>
      <c r="J411">
        <v>20</v>
      </c>
      <c r="K411" t="s">
        <v>68</v>
      </c>
      <c r="L411" t="s">
        <v>42</v>
      </c>
      <c r="M411" t="s">
        <v>11</v>
      </c>
      <c r="N411" t="s">
        <v>43</v>
      </c>
      <c r="O411" t="s">
        <v>71</v>
      </c>
      <c r="P411" t="s">
        <v>45</v>
      </c>
      <c r="Q411" t="s">
        <v>72</v>
      </c>
      <c r="R411" t="s">
        <v>47</v>
      </c>
      <c r="S411" t="s">
        <v>47</v>
      </c>
      <c r="T411" t="s">
        <v>1507</v>
      </c>
      <c r="U411" t="s">
        <v>89</v>
      </c>
      <c r="V411" t="s">
        <v>77</v>
      </c>
      <c r="W411" t="s">
        <v>76</v>
      </c>
      <c r="X411">
        <v>34</v>
      </c>
      <c r="Y411" t="s">
        <v>60</v>
      </c>
      <c r="Z411" t="s">
        <v>74</v>
      </c>
      <c r="AA411" t="s">
        <v>180</v>
      </c>
      <c r="AB411" t="s">
        <v>11</v>
      </c>
      <c r="AC411" t="s">
        <v>263</v>
      </c>
      <c r="AD411" t="s">
        <v>56</v>
      </c>
      <c r="AE411" t="s">
        <v>54</v>
      </c>
      <c r="AF411" t="s">
        <v>149</v>
      </c>
      <c r="AG411" t="s">
        <v>89</v>
      </c>
      <c r="AH411" t="s">
        <v>11</v>
      </c>
      <c r="AI411" t="s">
        <v>11</v>
      </c>
      <c r="AJ411" t="s">
        <v>77</v>
      </c>
      <c r="AK411" t="s">
        <v>76</v>
      </c>
      <c r="AL411">
        <v>0</v>
      </c>
      <c r="AM411" t="s">
        <v>11</v>
      </c>
      <c r="AN411" t="s">
        <v>61</v>
      </c>
      <c r="AO411" t="s">
        <v>62</v>
      </c>
      <c r="AP411" t="s">
        <v>1508</v>
      </c>
      <c r="AQ411" t="s">
        <v>63</v>
      </c>
      <c r="AR411">
        <v>0</v>
      </c>
      <c r="AS411">
        <v>0</v>
      </c>
      <c r="AT411">
        <v>2</v>
      </c>
      <c r="AU411">
        <v>1</v>
      </c>
      <c r="AV411" t="s">
        <v>11</v>
      </c>
      <c r="AW411">
        <v>12</v>
      </c>
      <c r="AX411" t="s">
        <v>64</v>
      </c>
      <c r="AY411">
        <v>1</v>
      </c>
      <c r="AZ411" t="s">
        <v>1</v>
      </c>
      <c r="BA411">
        <v>41.472805000000001</v>
      </c>
      <c r="BB411">
        <v>-81.735699999999895</v>
      </c>
      <c r="BC411">
        <v>2013</v>
      </c>
      <c r="BD411">
        <v>12</v>
      </c>
      <c r="BE411">
        <v>15386</v>
      </c>
      <c r="BF411">
        <v>72</v>
      </c>
      <c r="BG411">
        <v>390351018002</v>
      </c>
      <c r="BH411">
        <v>1127</v>
      </c>
      <c r="BI411">
        <v>231015</v>
      </c>
      <c r="BJ411">
        <v>709</v>
      </c>
      <c r="BK411">
        <v>371</v>
      </c>
      <c r="BL411">
        <v>338</v>
      </c>
      <c r="BM411">
        <v>30.5</v>
      </c>
      <c r="BN411">
        <v>36</v>
      </c>
      <c r="BO411">
        <v>23</v>
      </c>
      <c r="BP411">
        <v>107</v>
      </c>
      <c r="BQ411">
        <v>21</v>
      </c>
      <c r="BR411">
        <v>9</v>
      </c>
      <c r="BS411">
        <v>18</v>
      </c>
      <c r="BT411">
        <v>52</v>
      </c>
      <c r="BU411">
        <v>40</v>
      </c>
      <c r="BV411">
        <v>29</v>
      </c>
      <c r="BW411">
        <v>107</v>
      </c>
      <c r="BX411">
        <v>42</v>
      </c>
      <c r="BY411">
        <v>28</v>
      </c>
      <c r="BZ411">
        <v>76</v>
      </c>
      <c r="CA411">
        <v>44</v>
      </c>
      <c r="CB411">
        <v>7</v>
      </c>
      <c r="CC411">
        <v>10</v>
      </c>
      <c r="CD411">
        <v>24</v>
      </c>
      <c r="CE411">
        <v>0</v>
      </c>
      <c r="CF411">
        <v>28</v>
      </c>
      <c r="CG411">
        <v>8</v>
      </c>
      <c r="CH411">
        <v>0</v>
      </c>
      <c r="CI411">
        <v>0</v>
      </c>
      <c r="CJ411">
        <v>0</v>
      </c>
      <c r="CK411">
        <v>187</v>
      </c>
      <c r="CL411">
        <v>36</v>
      </c>
      <c r="CM411">
        <v>224</v>
      </c>
      <c r="CN411">
        <v>460</v>
      </c>
      <c r="CO411">
        <v>0</v>
      </c>
      <c r="CP411">
        <v>0</v>
      </c>
      <c r="CQ411">
        <v>0</v>
      </c>
      <c r="CR411">
        <v>17</v>
      </c>
      <c r="CS411">
        <v>8</v>
      </c>
      <c r="CT411">
        <v>136</v>
      </c>
      <c r="CU411">
        <v>403</v>
      </c>
      <c r="CV411">
        <v>116</v>
      </c>
      <c r="CW411">
        <v>139</v>
      </c>
      <c r="CX411">
        <v>48</v>
      </c>
      <c r="CY411">
        <v>30</v>
      </c>
      <c r="CZ411">
        <v>18</v>
      </c>
      <c r="DA411">
        <v>19</v>
      </c>
      <c r="DB411">
        <v>33</v>
      </c>
      <c r="DC411">
        <v>0</v>
      </c>
      <c r="DD411">
        <v>0</v>
      </c>
      <c r="DE411">
        <v>0</v>
      </c>
      <c r="DF411">
        <v>26125</v>
      </c>
      <c r="DG411">
        <v>2.37</v>
      </c>
      <c r="DH411">
        <v>98</v>
      </c>
      <c r="DI411">
        <v>387</v>
      </c>
      <c r="DJ411">
        <v>299</v>
      </c>
      <c r="DK411">
        <v>88</v>
      </c>
      <c r="DL411">
        <v>76</v>
      </c>
      <c r="DM411">
        <f t="shared" si="66"/>
        <v>0</v>
      </c>
      <c r="DN411">
        <f t="shared" si="67"/>
        <v>0</v>
      </c>
      <c r="DO411">
        <f t="shared" si="68"/>
        <v>1</v>
      </c>
      <c r="DP411">
        <f t="shared" si="69"/>
        <v>0</v>
      </c>
      <c r="DQ411">
        <f t="shared" si="70"/>
        <v>0</v>
      </c>
      <c r="DR411">
        <f t="shared" si="71"/>
        <v>0</v>
      </c>
      <c r="DS411">
        <f t="shared" si="72"/>
        <v>0</v>
      </c>
      <c r="DT411">
        <f t="shared" si="73"/>
        <v>0</v>
      </c>
      <c r="DU411">
        <f t="shared" si="74"/>
        <v>0</v>
      </c>
      <c r="DV411">
        <f t="shared" si="75"/>
        <v>0</v>
      </c>
      <c r="DW411">
        <f t="shared" si="76"/>
        <v>0</v>
      </c>
    </row>
    <row r="412" spans="1:127" x14ac:dyDescent="0.25">
      <c r="A412">
        <v>20118184937</v>
      </c>
      <c r="B412">
        <v>14032</v>
      </c>
      <c r="C412" t="s">
        <v>794</v>
      </c>
      <c r="D412">
        <v>0.41</v>
      </c>
      <c r="E412">
        <v>20111130</v>
      </c>
      <c r="F412" t="s">
        <v>699</v>
      </c>
      <c r="G412" t="s">
        <v>1509</v>
      </c>
      <c r="H412">
        <v>0</v>
      </c>
      <c r="I412" t="s">
        <v>82</v>
      </c>
      <c r="J412">
        <v>16</v>
      </c>
      <c r="K412" t="s">
        <v>41</v>
      </c>
      <c r="L412" t="s">
        <v>42</v>
      </c>
      <c r="M412" t="s">
        <v>11</v>
      </c>
      <c r="N412" t="s">
        <v>43</v>
      </c>
      <c r="O412" t="s">
        <v>156</v>
      </c>
      <c r="P412" t="s">
        <v>45</v>
      </c>
      <c r="Q412" t="s">
        <v>46</v>
      </c>
      <c r="R412" t="s">
        <v>47</v>
      </c>
      <c r="S412" t="s">
        <v>48</v>
      </c>
      <c r="T412" t="s">
        <v>1510</v>
      </c>
      <c r="U412" t="s">
        <v>89</v>
      </c>
      <c r="V412" t="s">
        <v>77</v>
      </c>
      <c r="W412" t="s">
        <v>76</v>
      </c>
      <c r="X412">
        <v>23</v>
      </c>
      <c r="Y412" t="s">
        <v>52</v>
      </c>
      <c r="Z412" t="s">
        <v>74</v>
      </c>
      <c r="AA412" t="s">
        <v>54</v>
      </c>
      <c r="AB412" t="s">
        <v>11</v>
      </c>
      <c r="AC412" t="s">
        <v>55</v>
      </c>
      <c r="AD412" t="s">
        <v>111</v>
      </c>
      <c r="AE412" t="s">
        <v>47</v>
      </c>
      <c r="AF412" t="s">
        <v>98</v>
      </c>
      <c r="AG412" t="s">
        <v>59</v>
      </c>
      <c r="AH412">
        <v>9</v>
      </c>
      <c r="AI412" t="s">
        <v>60</v>
      </c>
      <c r="AJ412" t="s">
        <v>51</v>
      </c>
      <c r="AK412" t="s">
        <v>50</v>
      </c>
      <c r="AL412" t="s">
        <v>54</v>
      </c>
      <c r="AM412" t="s">
        <v>11</v>
      </c>
      <c r="AN412" t="s">
        <v>61</v>
      </c>
      <c r="AO412" t="s">
        <v>62</v>
      </c>
      <c r="AP412" t="s">
        <v>1511</v>
      </c>
      <c r="AQ412" t="s">
        <v>63</v>
      </c>
      <c r="AR412">
        <v>0</v>
      </c>
      <c r="AS412">
        <v>1</v>
      </c>
      <c r="AT412">
        <v>0</v>
      </c>
      <c r="AU412">
        <v>0</v>
      </c>
      <c r="AV412" t="s">
        <v>11</v>
      </c>
      <c r="AW412">
        <v>12</v>
      </c>
      <c r="AX412" t="s">
        <v>64</v>
      </c>
      <c r="AY412">
        <v>1</v>
      </c>
      <c r="AZ412" t="s">
        <v>90</v>
      </c>
      <c r="BA412">
        <v>41.464773000000001</v>
      </c>
      <c r="BB412">
        <v>-81.746713999999898</v>
      </c>
      <c r="BC412">
        <v>2011</v>
      </c>
      <c r="BD412">
        <v>11</v>
      </c>
      <c r="BE412">
        <v>15593</v>
      </c>
      <c r="BF412">
        <v>1102</v>
      </c>
      <c r="BG412">
        <v>390351024021</v>
      </c>
      <c r="BH412">
        <v>1881</v>
      </c>
      <c r="BI412">
        <v>128821</v>
      </c>
      <c r="BJ412">
        <v>920</v>
      </c>
      <c r="BK412">
        <v>430</v>
      </c>
      <c r="BL412">
        <v>490</v>
      </c>
      <c r="BM412">
        <v>24.6</v>
      </c>
      <c r="BN412">
        <v>70</v>
      </c>
      <c r="BO412">
        <v>115</v>
      </c>
      <c r="BP412">
        <v>98</v>
      </c>
      <c r="BQ412">
        <v>97</v>
      </c>
      <c r="BR412">
        <v>8</v>
      </c>
      <c r="BS412">
        <v>0</v>
      </c>
      <c r="BT412">
        <v>44</v>
      </c>
      <c r="BU412">
        <v>40</v>
      </c>
      <c r="BV412">
        <v>67</v>
      </c>
      <c r="BW412">
        <v>83</v>
      </c>
      <c r="BX412">
        <v>47</v>
      </c>
      <c r="BY412">
        <v>76</v>
      </c>
      <c r="BZ412">
        <v>51</v>
      </c>
      <c r="CA412">
        <v>64</v>
      </c>
      <c r="CB412">
        <v>19</v>
      </c>
      <c r="CC412">
        <v>0</v>
      </c>
      <c r="CD412">
        <v>10</v>
      </c>
      <c r="CE412">
        <v>0</v>
      </c>
      <c r="CF412">
        <v>0</v>
      </c>
      <c r="CG412">
        <v>18</v>
      </c>
      <c r="CH412">
        <v>6</v>
      </c>
      <c r="CI412">
        <v>7</v>
      </c>
      <c r="CJ412">
        <v>0</v>
      </c>
      <c r="CK412">
        <v>380</v>
      </c>
      <c r="CL412">
        <v>31</v>
      </c>
      <c r="CM412">
        <v>285</v>
      </c>
      <c r="CN412">
        <v>422</v>
      </c>
      <c r="CO412">
        <v>0</v>
      </c>
      <c r="CP412">
        <v>31</v>
      </c>
      <c r="CQ412">
        <v>0</v>
      </c>
      <c r="CR412">
        <v>122</v>
      </c>
      <c r="CS412">
        <v>60</v>
      </c>
      <c r="CT412">
        <v>262</v>
      </c>
      <c r="CU412">
        <v>448</v>
      </c>
      <c r="CV412">
        <v>129</v>
      </c>
      <c r="CW412">
        <v>129</v>
      </c>
      <c r="CX412">
        <v>85</v>
      </c>
      <c r="CY412">
        <v>18</v>
      </c>
      <c r="CZ412">
        <v>73</v>
      </c>
      <c r="DA412">
        <v>0</v>
      </c>
      <c r="DB412">
        <v>8</v>
      </c>
      <c r="DC412">
        <v>6</v>
      </c>
      <c r="DD412">
        <v>0</v>
      </c>
      <c r="DE412">
        <v>0</v>
      </c>
      <c r="DF412">
        <v>47765</v>
      </c>
      <c r="DG412">
        <v>3.85</v>
      </c>
      <c r="DH412">
        <v>34</v>
      </c>
      <c r="DI412">
        <v>306</v>
      </c>
      <c r="DJ412">
        <v>239</v>
      </c>
      <c r="DK412">
        <v>67</v>
      </c>
      <c r="DL412">
        <v>137</v>
      </c>
      <c r="DM412">
        <f t="shared" si="66"/>
        <v>1</v>
      </c>
      <c r="DN412">
        <f t="shared" si="67"/>
        <v>0</v>
      </c>
      <c r="DO412">
        <f t="shared" si="68"/>
        <v>0</v>
      </c>
      <c r="DP412">
        <f t="shared" si="69"/>
        <v>0</v>
      </c>
      <c r="DQ412">
        <f t="shared" si="70"/>
        <v>0</v>
      </c>
      <c r="DR412">
        <f t="shared" si="71"/>
        <v>0</v>
      </c>
      <c r="DS412">
        <f t="shared" si="72"/>
        <v>0</v>
      </c>
      <c r="DT412">
        <f t="shared" si="73"/>
        <v>0</v>
      </c>
      <c r="DU412">
        <f t="shared" si="74"/>
        <v>0</v>
      </c>
      <c r="DV412">
        <f t="shared" si="75"/>
        <v>0</v>
      </c>
      <c r="DW412">
        <f t="shared" si="76"/>
        <v>0</v>
      </c>
    </row>
    <row r="413" spans="1:127" x14ac:dyDescent="0.25">
      <c r="A413">
        <v>20118197076</v>
      </c>
      <c r="B413">
        <v>15104</v>
      </c>
      <c r="C413" t="s">
        <v>413</v>
      </c>
      <c r="D413">
        <v>0.19</v>
      </c>
      <c r="E413">
        <v>20111223</v>
      </c>
      <c r="F413" t="s">
        <v>297</v>
      </c>
      <c r="G413" t="s">
        <v>414</v>
      </c>
      <c r="H413">
        <v>0</v>
      </c>
      <c r="I413" t="s">
        <v>125</v>
      </c>
      <c r="J413">
        <v>16</v>
      </c>
      <c r="K413" t="s">
        <v>118</v>
      </c>
      <c r="L413" t="s">
        <v>42</v>
      </c>
      <c r="M413" t="s">
        <v>11</v>
      </c>
      <c r="N413" t="s">
        <v>43</v>
      </c>
      <c r="O413" t="s">
        <v>44</v>
      </c>
      <c r="P413" t="s">
        <v>45</v>
      </c>
      <c r="Q413" t="s">
        <v>46</v>
      </c>
      <c r="R413" t="s">
        <v>87</v>
      </c>
      <c r="S413" t="s">
        <v>96</v>
      </c>
      <c r="T413" t="s">
        <v>1512</v>
      </c>
      <c r="U413" t="s">
        <v>213</v>
      </c>
      <c r="V413" t="s">
        <v>77</v>
      </c>
      <c r="W413" t="s">
        <v>50</v>
      </c>
      <c r="X413">
        <v>54</v>
      </c>
      <c r="Y413" t="s">
        <v>52</v>
      </c>
      <c r="Z413" t="s">
        <v>120</v>
      </c>
      <c r="AA413" t="s">
        <v>54</v>
      </c>
      <c r="AB413" t="s">
        <v>11</v>
      </c>
      <c r="AC413" t="s">
        <v>86</v>
      </c>
      <c r="AD413" t="s">
        <v>56</v>
      </c>
      <c r="AE413" t="s">
        <v>57</v>
      </c>
      <c r="AF413" t="s">
        <v>122</v>
      </c>
      <c r="AG413" t="s">
        <v>59</v>
      </c>
      <c r="AH413">
        <v>53</v>
      </c>
      <c r="AI413" t="s">
        <v>60</v>
      </c>
      <c r="AJ413" t="s">
        <v>77</v>
      </c>
      <c r="AK413" t="s">
        <v>76</v>
      </c>
      <c r="AL413" t="s">
        <v>54</v>
      </c>
      <c r="AM413" t="s">
        <v>11</v>
      </c>
      <c r="AN413" t="s">
        <v>61</v>
      </c>
      <c r="AO413" t="s">
        <v>62</v>
      </c>
      <c r="AP413" t="s">
        <v>1513</v>
      </c>
      <c r="AQ413" t="s">
        <v>63</v>
      </c>
      <c r="AR413">
        <v>0</v>
      </c>
      <c r="AS413">
        <v>0</v>
      </c>
      <c r="AT413">
        <v>1</v>
      </c>
      <c r="AU413">
        <v>0</v>
      </c>
      <c r="AV413" t="s">
        <v>11</v>
      </c>
      <c r="AW413">
        <v>12</v>
      </c>
      <c r="AX413" t="s">
        <v>64</v>
      </c>
      <c r="AY413">
        <v>1</v>
      </c>
      <c r="AZ413" t="s">
        <v>90</v>
      </c>
      <c r="BA413">
        <v>41.504336000000002</v>
      </c>
      <c r="BB413">
        <v>-81.686998000000003</v>
      </c>
      <c r="BC413">
        <v>2011</v>
      </c>
      <c r="BD413">
        <v>12</v>
      </c>
      <c r="BE413">
        <v>15660</v>
      </c>
      <c r="BF413">
        <v>162</v>
      </c>
      <c r="BG413">
        <v>390351077011</v>
      </c>
      <c r="BH413">
        <v>2142</v>
      </c>
      <c r="BI413">
        <v>1770609</v>
      </c>
      <c r="BJ413">
        <v>1377</v>
      </c>
      <c r="BK413">
        <v>688</v>
      </c>
      <c r="BL413">
        <v>689</v>
      </c>
      <c r="BM413">
        <v>31.1999999999999</v>
      </c>
      <c r="BN413">
        <v>19</v>
      </c>
      <c r="BO413">
        <v>0</v>
      </c>
      <c r="BP413">
        <v>0</v>
      </c>
      <c r="BQ413">
        <v>0</v>
      </c>
      <c r="BR413">
        <v>35</v>
      </c>
      <c r="BS413">
        <v>50</v>
      </c>
      <c r="BT413">
        <v>14</v>
      </c>
      <c r="BU413">
        <v>173</v>
      </c>
      <c r="BV413">
        <v>326</v>
      </c>
      <c r="BW413">
        <v>228</v>
      </c>
      <c r="BX413">
        <v>82</v>
      </c>
      <c r="BY413">
        <v>93</v>
      </c>
      <c r="BZ413">
        <v>60</v>
      </c>
      <c r="CA413">
        <v>93</v>
      </c>
      <c r="CB413">
        <v>168</v>
      </c>
      <c r="CC413">
        <v>7</v>
      </c>
      <c r="CD413">
        <v>19</v>
      </c>
      <c r="CE413">
        <v>10</v>
      </c>
      <c r="CF413">
        <v>0</v>
      </c>
      <c r="CG413">
        <v>0</v>
      </c>
      <c r="CH413">
        <v>0</v>
      </c>
      <c r="CI413">
        <v>0</v>
      </c>
      <c r="CJ413">
        <v>0</v>
      </c>
      <c r="CK413">
        <v>19</v>
      </c>
      <c r="CL413">
        <v>10</v>
      </c>
      <c r="CM413">
        <v>358</v>
      </c>
      <c r="CN413">
        <v>871</v>
      </c>
      <c r="CO413">
        <v>30</v>
      </c>
      <c r="CP413">
        <v>62</v>
      </c>
      <c r="CQ413">
        <v>0</v>
      </c>
      <c r="CR413">
        <v>19</v>
      </c>
      <c r="CS413">
        <v>37</v>
      </c>
      <c r="CT413">
        <v>22</v>
      </c>
      <c r="CU413">
        <v>1086</v>
      </c>
      <c r="CV413">
        <v>130</v>
      </c>
      <c r="CW413">
        <v>154</v>
      </c>
      <c r="CX413">
        <v>40</v>
      </c>
      <c r="CY413">
        <v>40</v>
      </c>
      <c r="CZ413">
        <v>101</v>
      </c>
      <c r="DA413">
        <v>0</v>
      </c>
      <c r="DB413">
        <v>310</v>
      </c>
      <c r="DC413">
        <v>152</v>
      </c>
      <c r="DD413">
        <v>140</v>
      </c>
      <c r="DE413">
        <v>19</v>
      </c>
      <c r="DF413">
        <v>36786</v>
      </c>
      <c r="DG413">
        <v>1.54</v>
      </c>
      <c r="DH413">
        <v>353</v>
      </c>
      <c r="DI413">
        <v>990</v>
      </c>
      <c r="DJ413">
        <v>896</v>
      </c>
      <c r="DK413">
        <v>94</v>
      </c>
      <c r="DL413">
        <v>55</v>
      </c>
      <c r="DM413">
        <f t="shared" si="66"/>
        <v>1</v>
      </c>
      <c r="DN413">
        <f t="shared" si="67"/>
        <v>0</v>
      </c>
      <c r="DO413">
        <f t="shared" si="68"/>
        <v>0</v>
      </c>
      <c r="DP413">
        <f t="shared" si="69"/>
        <v>0</v>
      </c>
      <c r="DQ413">
        <f t="shared" si="70"/>
        <v>0</v>
      </c>
      <c r="DR413">
        <f t="shared" si="71"/>
        <v>0</v>
      </c>
      <c r="DS413">
        <f t="shared" si="72"/>
        <v>0</v>
      </c>
      <c r="DT413">
        <f t="shared" si="73"/>
        <v>0</v>
      </c>
      <c r="DU413">
        <f t="shared" si="74"/>
        <v>0</v>
      </c>
      <c r="DV413">
        <f t="shared" si="75"/>
        <v>0</v>
      </c>
      <c r="DW413">
        <f t="shared" si="76"/>
        <v>0</v>
      </c>
    </row>
    <row r="414" spans="1:127" x14ac:dyDescent="0.25">
      <c r="A414">
        <v>20118197167</v>
      </c>
      <c r="B414">
        <v>15252</v>
      </c>
      <c r="C414" t="s">
        <v>107</v>
      </c>
      <c r="D414">
        <v>15.41</v>
      </c>
      <c r="E414">
        <v>20111227</v>
      </c>
      <c r="F414" t="s">
        <v>108</v>
      </c>
      <c r="G414" t="s">
        <v>176</v>
      </c>
      <c r="H414">
        <v>0</v>
      </c>
      <c r="I414" t="s">
        <v>115</v>
      </c>
      <c r="J414">
        <v>17</v>
      </c>
      <c r="K414" t="s">
        <v>68</v>
      </c>
      <c r="L414" t="s">
        <v>42</v>
      </c>
      <c r="M414" t="s">
        <v>11</v>
      </c>
      <c r="N414" t="s">
        <v>70</v>
      </c>
      <c r="O414" t="s">
        <v>121</v>
      </c>
      <c r="P414" t="s">
        <v>104</v>
      </c>
      <c r="Q414" t="s">
        <v>46</v>
      </c>
      <c r="R414" t="s">
        <v>119</v>
      </c>
      <c r="S414" t="s">
        <v>122</v>
      </c>
      <c r="T414" t="s">
        <v>1514</v>
      </c>
      <c r="U414" t="s">
        <v>59</v>
      </c>
      <c r="V414" t="s">
        <v>77</v>
      </c>
      <c r="W414" t="s">
        <v>76</v>
      </c>
      <c r="X414">
        <v>31</v>
      </c>
      <c r="Y414" t="s">
        <v>52</v>
      </c>
      <c r="Z414" t="s">
        <v>85</v>
      </c>
      <c r="AA414" t="s">
        <v>54</v>
      </c>
      <c r="AB414" t="s">
        <v>11</v>
      </c>
      <c r="AC414" t="s">
        <v>86</v>
      </c>
      <c r="AD414" t="s">
        <v>56</v>
      </c>
      <c r="AE414" t="s">
        <v>54</v>
      </c>
      <c r="AF414" t="s">
        <v>48</v>
      </c>
      <c r="AG414" t="s">
        <v>213</v>
      </c>
      <c r="AH414">
        <v>52</v>
      </c>
      <c r="AI414" t="s">
        <v>60</v>
      </c>
      <c r="AJ414" t="s">
        <v>51</v>
      </c>
      <c r="AK414" t="s">
        <v>50</v>
      </c>
      <c r="AL414" t="s">
        <v>54</v>
      </c>
      <c r="AM414" t="s">
        <v>11</v>
      </c>
      <c r="AN414" t="s">
        <v>61</v>
      </c>
      <c r="AO414" t="s">
        <v>62</v>
      </c>
      <c r="AP414" t="s">
        <v>1515</v>
      </c>
      <c r="AQ414" t="s">
        <v>63</v>
      </c>
      <c r="AR414">
        <v>0</v>
      </c>
      <c r="AS414">
        <v>0</v>
      </c>
      <c r="AT414">
        <v>0</v>
      </c>
      <c r="AU414">
        <v>0</v>
      </c>
      <c r="AV414" t="s">
        <v>11</v>
      </c>
      <c r="AW414">
        <v>12</v>
      </c>
      <c r="AX414" t="s">
        <v>64</v>
      </c>
      <c r="AY414">
        <v>1</v>
      </c>
      <c r="AZ414" t="s">
        <v>90</v>
      </c>
      <c r="BA414">
        <v>41.499640999999897</v>
      </c>
      <c r="BB414">
        <v>-81.693670999999895</v>
      </c>
      <c r="BC414">
        <v>2011</v>
      </c>
      <c r="BD414">
        <v>12</v>
      </c>
      <c r="BE414">
        <v>15676</v>
      </c>
      <c r="BF414">
        <v>162</v>
      </c>
      <c r="BG414">
        <v>390351077011</v>
      </c>
      <c r="BH414">
        <v>2142</v>
      </c>
      <c r="BI414">
        <v>1770609</v>
      </c>
      <c r="BJ414">
        <v>1377</v>
      </c>
      <c r="BK414">
        <v>688</v>
      </c>
      <c r="BL414">
        <v>689</v>
      </c>
      <c r="BM414">
        <v>31.1999999999999</v>
      </c>
      <c r="BN414">
        <v>19</v>
      </c>
      <c r="BO414">
        <v>0</v>
      </c>
      <c r="BP414">
        <v>0</v>
      </c>
      <c r="BQ414">
        <v>0</v>
      </c>
      <c r="BR414">
        <v>35</v>
      </c>
      <c r="BS414">
        <v>50</v>
      </c>
      <c r="BT414">
        <v>14</v>
      </c>
      <c r="BU414">
        <v>173</v>
      </c>
      <c r="BV414">
        <v>326</v>
      </c>
      <c r="BW414">
        <v>228</v>
      </c>
      <c r="BX414">
        <v>82</v>
      </c>
      <c r="BY414">
        <v>93</v>
      </c>
      <c r="BZ414">
        <v>60</v>
      </c>
      <c r="CA414">
        <v>93</v>
      </c>
      <c r="CB414">
        <v>168</v>
      </c>
      <c r="CC414">
        <v>7</v>
      </c>
      <c r="CD414">
        <v>19</v>
      </c>
      <c r="CE414">
        <v>10</v>
      </c>
      <c r="CF414">
        <v>0</v>
      </c>
      <c r="CG414">
        <v>0</v>
      </c>
      <c r="CH414">
        <v>0</v>
      </c>
      <c r="CI414">
        <v>0</v>
      </c>
      <c r="CJ414">
        <v>0</v>
      </c>
      <c r="CK414">
        <v>19</v>
      </c>
      <c r="CL414">
        <v>10</v>
      </c>
      <c r="CM414">
        <v>358</v>
      </c>
      <c r="CN414">
        <v>871</v>
      </c>
      <c r="CO414">
        <v>30</v>
      </c>
      <c r="CP414">
        <v>62</v>
      </c>
      <c r="CQ414">
        <v>0</v>
      </c>
      <c r="CR414">
        <v>19</v>
      </c>
      <c r="CS414">
        <v>37</v>
      </c>
      <c r="CT414">
        <v>22</v>
      </c>
      <c r="CU414">
        <v>1086</v>
      </c>
      <c r="CV414">
        <v>130</v>
      </c>
      <c r="CW414">
        <v>154</v>
      </c>
      <c r="CX414">
        <v>40</v>
      </c>
      <c r="CY414">
        <v>40</v>
      </c>
      <c r="CZ414">
        <v>101</v>
      </c>
      <c r="DA414">
        <v>0</v>
      </c>
      <c r="DB414">
        <v>310</v>
      </c>
      <c r="DC414">
        <v>152</v>
      </c>
      <c r="DD414">
        <v>140</v>
      </c>
      <c r="DE414">
        <v>19</v>
      </c>
      <c r="DF414">
        <v>36786</v>
      </c>
      <c r="DG414">
        <v>1.54</v>
      </c>
      <c r="DH414">
        <v>353</v>
      </c>
      <c r="DI414">
        <v>990</v>
      </c>
      <c r="DJ414">
        <v>896</v>
      </c>
      <c r="DK414">
        <v>94</v>
      </c>
      <c r="DL414">
        <v>55</v>
      </c>
      <c r="DM414">
        <f t="shared" si="66"/>
        <v>1</v>
      </c>
      <c r="DN414">
        <f t="shared" si="67"/>
        <v>0</v>
      </c>
      <c r="DO414">
        <f t="shared" si="68"/>
        <v>0</v>
      </c>
      <c r="DP414">
        <f t="shared" si="69"/>
        <v>0</v>
      </c>
      <c r="DQ414">
        <f t="shared" si="70"/>
        <v>0</v>
      </c>
      <c r="DR414">
        <f t="shared" si="71"/>
        <v>0</v>
      </c>
      <c r="DS414">
        <f t="shared" si="72"/>
        <v>0</v>
      </c>
      <c r="DT414">
        <f t="shared" si="73"/>
        <v>0</v>
      </c>
      <c r="DU414">
        <f t="shared" si="74"/>
        <v>0</v>
      </c>
      <c r="DV414">
        <f t="shared" si="75"/>
        <v>0</v>
      </c>
      <c r="DW414">
        <f t="shared" si="76"/>
        <v>0</v>
      </c>
    </row>
    <row r="415" spans="1:127" x14ac:dyDescent="0.25">
      <c r="A415">
        <v>20118197402</v>
      </c>
      <c r="B415">
        <v>15233</v>
      </c>
      <c r="C415" t="s">
        <v>410</v>
      </c>
      <c r="D415">
        <v>0.77</v>
      </c>
      <c r="E415">
        <v>20111227</v>
      </c>
      <c r="F415" t="s">
        <v>295</v>
      </c>
      <c r="G415" t="s">
        <v>404</v>
      </c>
      <c r="H415">
        <v>0</v>
      </c>
      <c r="I415" t="s">
        <v>115</v>
      </c>
      <c r="J415">
        <v>16</v>
      </c>
      <c r="K415" t="s">
        <v>41</v>
      </c>
      <c r="L415" t="s">
        <v>42</v>
      </c>
      <c r="M415" t="s">
        <v>11</v>
      </c>
      <c r="N415" t="s">
        <v>43</v>
      </c>
      <c r="O415" t="s">
        <v>44</v>
      </c>
      <c r="P415" t="s">
        <v>104</v>
      </c>
      <c r="Q415" t="s">
        <v>46</v>
      </c>
      <c r="R415" t="s">
        <v>415</v>
      </c>
      <c r="S415" t="s">
        <v>96</v>
      </c>
      <c r="T415" t="s">
        <v>1516</v>
      </c>
      <c r="U415" t="s">
        <v>89</v>
      </c>
      <c r="V415" t="s">
        <v>51</v>
      </c>
      <c r="W415" t="s">
        <v>77</v>
      </c>
      <c r="X415">
        <v>51</v>
      </c>
      <c r="Y415" t="s">
        <v>60</v>
      </c>
      <c r="Z415" t="s">
        <v>132</v>
      </c>
      <c r="AA415" t="s">
        <v>54</v>
      </c>
      <c r="AB415" t="s">
        <v>11</v>
      </c>
      <c r="AC415" t="s">
        <v>86</v>
      </c>
      <c r="AD415" t="s">
        <v>56</v>
      </c>
      <c r="AE415" t="s">
        <v>47</v>
      </c>
      <c r="AF415" t="s">
        <v>122</v>
      </c>
      <c r="AG415" t="s">
        <v>59</v>
      </c>
      <c r="AH415">
        <v>57</v>
      </c>
      <c r="AI415" t="s">
        <v>52</v>
      </c>
      <c r="AJ415" t="s">
        <v>50</v>
      </c>
      <c r="AK415" t="s">
        <v>51</v>
      </c>
      <c r="AL415" t="s">
        <v>54</v>
      </c>
      <c r="AM415" t="s">
        <v>11</v>
      </c>
      <c r="AN415" t="s">
        <v>61</v>
      </c>
      <c r="AO415" t="s">
        <v>62</v>
      </c>
      <c r="AP415" t="s">
        <v>1517</v>
      </c>
      <c r="AQ415" t="s">
        <v>63</v>
      </c>
      <c r="AR415">
        <v>0</v>
      </c>
      <c r="AS415">
        <v>1</v>
      </c>
      <c r="AT415">
        <v>0</v>
      </c>
      <c r="AU415">
        <v>0</v>
      </c>
      <c r="AV415" t="s">
        <v>11</v>
      </c>
      <c r="AW415">
        <v>12</v>
      </c>
      <c r="AX415" t="s">
        <v>64</v>
      </c>
      <c r="AY415">
        <v>1</v>
      </c>
      <c r="AZ415" t="s">
        <v>90</v>
      </c>
      <c r="BA415">
        <v>41.503242</v>
      </c>
      <c r="BB415">
        <v>-81.680370999999894</v>
      </c>
      <c r="BC415">
        <v>2011</v>
      </c>
      <c r="BD415">
        <v>12</v>
      </c>
      <c r="BE415">
        <v>15685</v>
      </c>
      <c r="BF415">
        <v>164</v>
      </c>
      <c r="BG415">
        <v>390351078022</v>
      </c>
      <c r="BH415">
        <v>9</v>
      </c>
      <c r="BI415">
        <v>1113073</v>
      </c>
      <c r="BJ415">
        <v>2971</v>
      </c>
      <c r="BK415">
        <v>1548</v>
      </c>
      <c r="BL415">
        <v>1423</v>
      </c>
      <c r="BM415">
        <v>27.5</v>
      </c>
      <c r="BN415">
        <v>113</v>
      </c>
      <c r="BO415">
        <v>52</v>
      </c>
      <c r="BP415">
        <v>60</v>
      </c>
      <c r="BQ415">
        <v>142</v>
      </c>
      <c r="BR415">
        <v>224</v>
      </c>
      <c r="BS415">
        <v>138</v>
      </c>
      <c r="BT415">
        <v>50</v>
      </c>
      <c r="BU415">
        <v>325</v>
      </c>
      <c r="BV415">
        <v>653</v>
      </c>
      <c r="BW415">
        <v>284</v>
      </c>
      <c r="BX415">
        <v>131</v>
      </c>
      <c r="BY415">
        <v>48</v>
      </c>
      <c r="BZ415">
        <v>83</v>
      </c>
      <c r="CA415">
        <v>198</v>
      </c>
      <c r="CB415">
        <v>100</v>
      </c>
      <c r="CC415">
        <v>55</v>
      </c>
      <c r="CD415">
        <v>104</v>
      </c>
      <c r="CE415">
        <v>51</v>
      </c>
      <c r="CF415">
        <v>66</v>
      </c>
      <c r="CG415">
        <v>8</v>
      </c>
      <c r="CH415">
        <v>40</v>
      </c>
      <c r="CI415">
        <v>15</v>
      </c>
      <c r="CJ415">
        <v>31</v>
      </c>
      <c r="CK415">
        <v>367</v>
      </c>
      <c r="CL415">
        <v>211</v>
      </c>
      <c r="CM415">
        <v>1067</v>
      </c>
      <c r="CN415">
        <v>1220</v>
      </c>
      <c r="CO415">
        <v>8</v>
      </c>
      <c r="CP415">
        <v>561</v>
      </c>
      <c r="CQ415">
        <v>0</v>
      </c>
      <c r="CR415">
        <v>78</v>
      </c>
      <c r="CS415">
        <v>37</v>
      </c>
      <c r="CT415">
        <v>89</v>
      </c>
      <c r="CU415">
        <v>1867</v>
      </c>
      <c r="CV415">
        <v>288</v>
      </c>
      <c r="CW415">
        <v>213</v>
      </c>
      <c r="CX415">
        <v>33</v>
      </c>
      <c r="CY415">
        <v>80</v>
      </c>
      <c r="CZ415">
        <v>207</v>
      </c>
      <c r="DA415">
        <v>105</v>
      </c>
      <c r="DB415">
        <v>362</v>
      </c>
      <c r="DC415">
        <v>276</v>
      </c>
      <c r="DD415">
        <v>268</v>
      </c>
      <c r="DE415">
        <v>35</v>
      </c>
      <c r="DF415">
        <v>22898</v>
      </c>
      <c r="DG415">
        <v>1.84</v>
      </c>
      <c r="DH415">
        <v>694</v>
      </c>
      <c r="DI415">
        <v>2044</v>
      </c>
      <c r="DJ415">
        <v>1616</v>
      </c>
      <c r="DK415">
        <v>428</v>
      </c>
      <c r="DL415">
        <v>0</v>
      </c>
      <c r="DM415">
        <f t="shared" si="66"/>
        <v>1</v>
      </c>
      <c r="DN415">
        <f t="shared" si="67"/>
        <v>0</v>
      </c>
      <c r="DO415">
        <f t="shared" si="68"/>
        <v>0</v>
      </c>
      <c r="DP415">
        <f t="shared" si="69"/>
        <v>0</v>
      </c>
      <c r="DQ415">
        <f t="shared" si="70"/>
        <v>0</v>
      </c>
      <c r="DR415">
        <f t="shared" si="71"/>
        <v>0</v>
      </c>
      <c r="DS415">
        <f t="shared" si="72"/>
        <v>0</v>
      </c>
      <c r="DT415">
        <f t="shared" si="73"/>
        <v>0</v>
      </c>
      <c r="DU415">
        <f t="shared" si="74"/>
        <v>0</v>
      </c>
      <c r="DV415">
        <f t="shared" si="75"/>
        <v>0</v>
      </c>
      <c r="DW415">
        <f t="shared" si="76"/>
        <v>0</v>
      </c>
    </row>
    <row r="416" spans="1:127" x14ac:dyDescent="0.25">
      <c r="A416">
        <v>20118176750</v>
      </c>
      <c r="B416">
        <v>13390</v>
      </c>
      <c r="C416" t="s">
        <v>172</v>
      </c>
      <c r="D416">
        <v>0.64</v>
      </c>
      <c r="E416">
        <v>20111114</v>
      </c>
      <c r="F416" t="s">
        <v>173</v>
      </c>
      <c r="G416" t="s">
        <v>147</v>
      </c>
      <c r="H416">
        <v>0</v>
      </c>
      <c r="I416" t="s">
        <v>40</v>
      </c>
      <c r="J416">
        <v>18</v>
      </c>
      <c r="K416" t="s">
        <v>41</v>
      </c>
      <c r="L416" t="s">
        <v>42</v>
      </c>
      <c r="M416" t="s">
        <v>11</v>
      </c>
      <c r="N416" t="s">
        <v>43</v>
      </c>
      <c r="O416" t="s">
        <v>121</v>
      </c>
      <c r="P416" t="s">
        <v>45</v>
      </c>
      <c r="Q416" t="s">
        <v>46</v>
      </c>
      <c r="R416" t="s">
        <v>95</v>
      </c>
      <c r="S416" t="s">
        <v>96</v>
      </c>
      <c r="T416" t="s">
        <v>1518</v>
      </c>
      <c r="U416" t="s">
        <v>49</v>
      </c>
      <c r="V416" t="s">
        <v>76</v>
      </c>
      <c r="W416" t="s">
        <v>50</v>
      </c>
      <c r="X416">
        <v>48</v>
      </c>
      <c r="Y416" t="s">
        <v>52</v>
      </c>
      <c r="Z416" t="s">
        <v>85</v>
      </c>
      <c r="AA416" t="s">
        <v>54</v>
      </c>
      <c r="AB416" t="s">
        <v>11</v>
      </c>
      <c r="AC416" t="s">
        <v>75</v>
      </c>
      <c r="AD416" t="s">
        <v>56</v>
      </c>
      <c r="AE416" t="s">
        <v>57</v>
      </c>
      <c r="AF416" t="s">
        <v>98</v>
      </c>
      <c r="AG416" t="s">
        <v>59</v>
      </c>
      <c r="AH416">
        <v>32</v>
      </c>
      <c r="AI416" t="s">
        <v>60</v>
      </c>
      <c r="AJ416" t="s">
        <v>77</v>
      </c>
      <c r="AK416" t="s">
        <v>76</v>
      </c>
      <c r="AL416" t="s">
        <v>54</v>
      </c>
      <c r="AM416" t="s">
        <v>11</v>
      </c>
      <c r="AN416" t="s">
        <v>61</v>
      </c>
      <c r="AO416" t="s">
        <v>62</v>
      </c>
      <c r="AP416" t="s">
        <v>1519</v>
      </c>
      <c r="AQ416" t="s">
        <v>63</v>
      </c>
      <c r="AR416">
        <v>0</v>
      </c>
      <c r="AS416">
        <v>0</v>
      </c>
      <c r="AT416">
        <v>1</v>
      </c>
      <c r="AU416">
        <v>0</v>
      </c>
      <c r="AV416" t="s">
        <v>11</v>
      </c>
      <c r="AW416">
        <v>12</v>
      </c>
      <c r="AX416" t="s">
        <v>64</v>
      </c>
      <c r="AY416">
        <v>1</v>
      </c>
      <c r="AZ416" t="s">
        <v>90</v>
      </c>
      <c r="BA416">
        <v>41.503022999999899</v>
      </c>
      <c r="BB416">
        <v>-81.691761</v>
      </c>
      <c r="BC416">
        <v>2011</v>
      </c>
      <c r="BD416">
        <v>11</v>
      </c>
      <c r="BE416">
        <v>15811</v>
      </c>
      <c r="BF416">
        <v>162</v>
      </c>
      <c r="BG416">
        <v>390351077011</v>
      </c>
      <c r="BH416">
        <v>2142</v>
      </c>
      <c r="BI416">
        <v>1770609</v>
      </c>
      <c r="BJ416">
        <v>1377</v>
      </c>
      <c r="BK416">
        <v>688</v>
      </c>
      <c r="BL416">
        <v>689</v>
      </c>
      <c r="BM416">
        <v>31.1999999999999</v>
      </c>
      <c r="BN416">
        <v>19</v>
      </c>
      <c r="BO416">
        <v>0</v>
      </c>
      <c r="BP416">
        <v>0</v>
      </c>
      <c r="BQ416">
        <v>0</v>
      </c>
      <c r="BR416">
        <v>35</v>
      </c>
      <c r="BS416">
        <v>50</v>
      </c>
      <c r="BT416">
        <v>14</v>
      </c>
      <c r="BU416">
        <v>173</v>
      </c>
      <c r="BV416">
        <v>326</v>
      </c>
      <c r="BW416">
        <v>228</v>
      </c>
      <c r="BX416">
        <v>82</v>
      </c>
      <c r="BY416">
        <v>93</v>
      </c>
      <c r="BZ416">
        <v>60</v>
      </c>
      <c r="CA416">
        <v>93</v>
      </c>
      <c r="CB416">
        <v>168</v>
      </c>
      <c r="CC416">
        <v>7</v>
      </c>
      <c r="CD416">
        <v>19</v>
      </c>
      <c r="CE416">
        <v>10</v>
      </c>
      <c r="CF416">
        <v>0</v>
      </c>
      <c r="CG416">
        <v>0</v>
      </c>
      <c r="CH416">
        <v>0</v>
      </c>
      <c r="CI416">
        <v>0</v>
      </c>
      <c r="CJ416">
        <v>0</v>
      </c>
      <c r="CK416">
        <v>19</v>
      </c>
      <c r="CL416">
        <v>10</v>
      </c>
      <c r="CM416">
        <v>358</v>
      </c>
      <c r="CN416">
        <v>871</v>
      </c>
      <c r="CO416">
        <v>30</v>
      </c>
      <c r="CP416">
        <v>62</v>
      </c>
      <c r="CQ416">
        <v>0</v>
      </c>
      <c r="CR416">
        <v>19</v>
      </c>
      <c r="CS416">
        <v>37</v>
      </c>
      <c r="CT416">
        <v>22</v>
      </c>
      <c r="CU416">
        <v>1086</v>
      </c>
      <c r="CV416">
        <v>130</v>
      </c>
      <c r="CW416">
        <v>154</v>
      </c>
      <c r="CX416">
        <v>40</v>
      </c>
      <c r="CY416">
        <v>40</v>
      </c>
      <c r="CZ416">
        <v>101</v>
      </c>
      <c r="DA416">
        <v>0</v>
      </c>
      <c r="DB416">
        <v>310</v>
      </c>
      <c r="DC416">
        <v>152</v>
      </c>
      <c r="DD416">
        <v>140</v>
      </c>
      <c r="DE416">
        <v>19</v>
      </c>
      <c r="DF416">
        <v>36786</v>
      </c>
      <c r="DG416">
        <v>1.54</v>
      </c>
      <c r="DH416">
        <v>353</v>
      </c>
      <c r="DI416">
        <v>990</v>
      </c>
      <c r="DJ416">
        <v>896</v>
      </c>
      <c r="DK416">
        <v>94</v>
      </c>
      <c r="DL416">
        <v>55</v>
      </c>
      <c r="DM416">
        <f t="shared" si="66"/>
        <v>1</v>
      </c>
      <c r="DN416">
        <f t="shared" si="67"/>
        <v>0</v>
      </c>
      <c r="DO416">
        <f t="shared" si="68"/>
        <v>0</v>
      </c>
      <c r="DP416">
        <f t="shared" si="69"/>
        <v>0</v>
      </c>
      <c r="DQ416">
        <f t="shared" si="70"/>
        <v>0</v>
      </c>
      <c r="DR416">
        <f t="shared" si="71"/>
        <v>0</v>
      </c>
      <c r="DS416">
        <f t="shared" si="72"/>
        <v>0</v>
      </c>
      <c r="DT416">
        <f t="shared" si="73"/>
        <v>0</v>
      </c>
      <c r="DU416">
        <f t="shared" si="74"/>
        <v>0</v>
      </c>
      <c r="DV416">
        <f t="shared" si="75"/>
        <v>0</v>
      </c>
      <c r="DW416">
        <f t="shared" si="76"/>
        <v>0</v>
      </c>
    </row>
    <row r="417" spans="1:127" x14ac:dyDescent="0.25">
      <c r="A417">
        <v>20118177219</v>
      </c>
      <c r="B417">
        <v>12872</v>
      </c>
      <c r="C417" t="s">
        <v>138</v>
      </c>
      <c r="D417">
        <v>1.41</v>
      </c>
      <c r="E417">
        <v>20111025</v>
      </c>
      <c r="F417" t="s">
        <v>139</v>
      </c>
      <c r="G417" t="s">
        <v>255</v>
      </c>
      <c r="H417">
        <v>0</v>
      </c>
      <c r="I417" t="s">
        <v>115</v>
      </c>
      <c r="J417">
        <v>12</v>
      </c>
      <c r="K417" t="s">
        <v>41</v>
      </c>
      <c r="L417" t="s">
        <v>42</v>
      </c>
      <c r="M417" t="s">
        <v>11</v>
      </c>
      <c r="N417" t="s">
        <v>43</v>
      </c>
      <c r="O417" t="s">
        <v>71</v>
      </c>
      <c r="P417" t="s">
        <v>45</v>
      </c>
      <c r="Q417" t="s">
        <v>46</v>
      </c>
      <c r="R417" t="s">
        <v>163</v>
      </c>
      <c r="S417" t="s">
        <v>47</v>
      </c>
      <c r="T417" t="s">
        <v>1520</v>
      </c>
      <c r="U417" t="s">
        <v>136</v>
      </c>
      <c r="V417" t="s">
        <v>76</v>
      </c>
      <c r="W417" t="s">
        <v>77</v>
      </c>
      <c r="X417">
        <v>0</v>
      </c>
      <c r="Y417" t="s">
        <v>11</v>
      </c>
      <c r="Z417" t="s">
        <v>85</v>
      </c>
      <c r="AA417">
        <v>0</v>
      </c>
      <c r="AB417" t="s">
        <v>11</v>
      </c>
      <c r="AC417" t="s">
        <v>86</v>
      </c>
      <c r="AD417" t="s">
        <v>56</v>
      </c>
      <c r="AE417" t="s">
        <v>119</v>
      </c>
      <c r="AF417" t="s">
        <v>98</v>
      </c>
      <c r="AG417" t="s">
        <v>59</v>
      </c>
      <c r="AH417">
        <v>53</v>
      </c>
      <c r="AI417" t="s">
        <v>52</v>
      </c>
      <c r="AJ417" t="s">
        <v>50</v>
      </c>
      <c r="AK417" t="s">
        <v>51</v>
      </c>
      <c r="AL417">
        <v>0</v>
      </c>
      <c r="AM417" t="s">
        <v>11</v>
      </c>
      <c r="AN417" t="s">
        <v>61</v>
      </c>
      <c r="AO417" t="s">
        <v>62</v>
      </c>
      <c r="AP417" t="s">
        <v>1521</v>
      </c>
      <c r="AQ417" t="s">
        <v>63</v>
      </c>
      <c r="AR417">
        <v>0</v>
      </c>
      <c r="AS417">
        <v>0</v>
      </c>
      <c r="AT417">
        <v>1</v>
      </c>
      <c r="AU417">
        <v>0</v>
      </c>
      <c r="AV417" t="s">
        <v>11</v>
      </c>
      <c r="AW417">
        <v>12</v>
      </c>
      <c r="AX417" t="s">
        <v>64</v>
      </c>
      <c r="AY417">
        <v>1</v>
      </c>
      <c r="AZ417" t="s">
        <v>90</v>
      </c>
      <c r="BA417">
        <v>41.4851519999999</v>
      </c>
      <c r="BB417">
        <v>-81.717685000000003</v>
      </c>
      <c r="BC417">
        <v>2011</v>
      </c>
      <c r="BD417">
        <v>10</v>
      </c>
      <c r="BE417">
        <v>15849</v>
      </c>
      <c r="BF417">
        <v>98</v>
      </c>
      <c r="BG417">
        <v>390351035002</v>
      </c>
      <c r="BH417">
        <v>1783</v>
      </c>
      <c r="BI417">
        <v>153670</v>
      </c>
      <c r="BJ417">
        <v>625</v>
      </c>
      <c r="BK417">
        <v>297</v>
      </c>
      <c r="BL417">
        <v>328</v>
      </c>
      <c r="BM417">
        <v>37.899999999999899</v>
      </c>
      <c r="BN417">
        <v>30</v>
      </c>
      <c r="BO417">
        <v>40</v>
      </c>
      <c r="BP417">
        <v>37</v>
      </c>
      <c r="BQ417">
        <v>18</v>
      </c>
      <c r="BR417">
        <v>5</v>
      </c>
      <c r="BS417">
        <v>0</v>
      </c>
      <c r="BT417">
        <v>5</v>
      </c>
      <c r="BU417">
        <v>36</v>
      </c>
      <c r="BV417">
        <v>42</v>
      </c>
      <c r="BW417">
        <v>51</v>
      </c>
      <c r="BX417">
        <v>68</v>
      </c>
      <c r="BY417">
        <v>74</v>
      </c>
      <c r="BZ417">
        <v>28</v>
      </c>
      <c r="CA417">
        <v>24</v>
      </c>
      <c r="CB417">
        <v>64</v>
      </c>
      <c r="CC417">
        <v>14</v>
      </c>
      <c r="CD417">
        <v>6</v>
      </c>
      <c r="CE417">
        <v>0</v>
      </c>
      <c r="CF417">
        <v>36</v>
      </c>
      <c r="CG417">
        <v>0</v>
      </c>
      <c r="CH417">
        <v>6</v>
      </c>
      <c r="CI417">
        <v>0</v>
      </c>
      <c r="CJ417">
        <v>41</v>
      </c>
      <c r="CK417">
        <v>125</v>
      </c>
      <c r="CL417">
        <v>83</v>
      </c>
      <c r="CM417">
        <v>83</v>
      </c>
      <c r="CN417">
        <v>433</v>
      </c>
      <c r="CO417">
        <v>0</v>
      </c>
      <c r="CP417">
        <v>0</v>
      </c>
      <c r="CQ417">
        <v>0</v>
      </c>
      <c r="CR417">
        <v>59</v>
      </c>
      <c r="CS417">
        <v>50</v>
      </c>
      <c r="CT417">
        <v>150</v>
      </c>
      <c r="CU417">
        <v>454</v>
      </c>
      <c r="CV417">
        <v>42</v>
      </c>
      <c r="CW417">
        <v>104</v>
      </c>
      <c r="CX417">
        <v>6</v>
      </c>
      <c r="CY417">
        <v>5</v>
      </c>
      <c r="CZ417">
        <v>100</v>
      </c>
      <c r="DA417">
        <v>34</v>
      </c>
      <c r="DB417">
        <v>106</v>
      </c>
      <c r="DC417">
        <v>45</v>
      </c>
      <c r="DD417">
        <v>12</v>
      </c>
      <c r="DE417">
        <v>0</v>
      </c>
      <c r="DF417">
        <v>33929</v>
      </c>
      <c r="DG417">
        <v>2.17</v>
      </c>
      <c r="DH417">
        <v>81</v>
      </c>
      <c r="DI417">
        <v>316</v>
      </c>
      <c r="DJ417">
        <v>288</v>
      </c>
      <c r="DK417">
        <v>28</v>
      </c>
      <c r="DL417">
        <v>102</v>
      </c>
      <c r="DM417">
        <f t="shared" si="66"/>
        <v>1</v>
      </c>
      <c r="DN417">
        <f t="shared" si="67"/>
        <v>0</v>
      </c>
      <c r="DO417">
        <f t="shared" si="68"/>
        <v>0</v>
      </c>
      <c r="DP417">
        <f t="shared" si="69"/>
        <v>0</v>
      </c>
      <c r="DQ417">
        <f t="shared" si="70"/>
        <v>0</v>
      </c>
      <c r="DR417">
        <f t="shared" si="71"/>
        <v>0</v>
      </c>
      <c r="DS417">
        <f t="shared" si="72"/>
        <v>0</v>
      </c>
      <c r="DT417">
        <f t="shared" si="73"/>
        <v>0</v>
      </c>
      <c r="DU417">
        <f t="shared" si="74"/>
        <v>0</v>
      </c>
      <c r="DV417">
        <f t="shared" si="75"/>
        <v>0</v>
      </c>
      <c r="DW417">
        <f t="shared" si="76"/>
        <v>0</v>
      </c>
    </row>
    <row r="418" spans="1:127" x14ac:dyDescent="0.25">
      <c r="A418">
        <v>20118177228</v>
      </c>
      <c r="B418">
        <v>13428</v>
      </c>
      <c r="C418" t="s">
        <v>241</v>
      </c>
      <c r="D418">
        <v>4.53</v>
      </c>
      <c r="E418">
        <v>20111115</v>
      </c>
      <c r="F418" t="s">
        <v>202</v>
      </c>
      <c r="G418" t="s">
        <v>273</v>
      </c>
      <c r="H418">
        <v>0</v>
      </c>
      <c r="I418" t="s">
        <v>115</v>
      </c>
      <c r="J418">
        <v>12</v>
      </c>
      <c r="K418" t="s">
        <v>41</v>
      </c>
      <c r="L418" t="s">
        <v>42</v>
      </c>
      <c r="M418" t="s">
        <v>11</v>
      </c>
      <c r="N418" t="s">
        <v>43</v>
      </c>
      <c r="O418" t="s">
        <v>44</v>
      </c>
      <c r="P418" t="s">
        <v>45</v>
      </c>
      <c r="Q418" t="s">
        <v>153</v>
      </c>
      <c r="R418" t="s">
        <v>95</v>
      </c>
      <c r="S418" t="s">
        <v>88</v>
      </c>
      <c r="T418" t="s">
        <v>1522</v>
      </c>
      <c r="U418" t="s">
        <v>123</v>
      </c>
      <c r="V418" t="s">
        <v>76</v>
      </c>
      <c r="W418" t="s">
        <v>77</v>
      </c>
      <c r="X418">
        <v>70</v>
      </c>
      <c r="Y418" t="s">
        <v>52</v>
      </c>
      <c r="Z418" t="s">
        <v>74</v>
      </c>
      <c r="AA418" t="s">
        <v>54</v>
      </c>
      <c r="AB418" t="s">
        <v>11</v>
      </c>
      <c r="AC418" t="s">
        <v>86</v>
      </c>
      <c r="AD418" t="s">
        <v>97</v>
      </c>
      <c r="AE418" t="s">
        <v>47</v>
      </c>
      <c r="AF418" t="s">
        <v>98</v>
      </c>
      <c r="AG418" t="s">
        <v>59</v>
      </c>
      <c r="AH418">
        <v>39</v>
      </c>
      <c r="AI418" t="s">
        <v>60</v>
      </c>
      <c r="AJ418" t="s">
        <v>50</v>
      </c>
      <c r="AK418" t="s">
        <v>51</v>
      </c>
      <c r="AL418" t="s">
        <v>54</v>
      </c>
      <c r="AM418" t="s">
        <v>11</v>
      </c>
      <c r="AN418" t="s">
        <v>61</v>
      </c>
      <c r="AO418" t="s">
        <v>62</v>
      </c>
      <c r="AP418" t="s">
        <v>1523</v>
      </c>
      <c r="AQ418" t="s">
        <v>63</v>
      </c>
      <c r="AR418">
        <v>0</v>
      </c>
      <c r="AS418">
        <v>0</v>
      </c>
      <c r="AT418">
        <v>0</v>
      </c>
      <c r="AU418">
        <v>1</v>
      </c>
      <c r="AV418" t="s">
        <v>11</v>
      </c>
      <c r="AW418">
        <v>12</v>
      </c>
      <c r="AX418" t="s">
        <v>64</v>
      </c>
      <c r="AY418">
        <v>1</v>
      </c>
      <c r="AZ418" t="s">
        <v>90</v>
      </c>
      <c r="BA418">
        <v>41.481850999999899</v>
      </c>
      <c r="BB418">
        <v>-81.710999999999899</v>
      </c>
      <c r="BC418">
        <v>2011</v>
      </c>
      <c r="BD418">
        <v>11</v>
      </c>
      <c r="BE418">
        <v>15855</v>
      </c>
      <c r="BF418">
        <v>104</v>
      </c>
      <c r="BG418">
        <v>390351036023</v>
      </c>
      <c r="BH418">
        <v>1124</v>
      </c>
      <c r="BI418">
        <v>291619</v>
      </c>
      <c r="BJ418">
        <v>871</v>
      </c>
      <c r="BK418">
        <v>558</v>
      </c>
      <c r="BL418">
        <v>313</v>
      </c>
      <c r="BM418">
        <v>32.5</v>
      </c>
      <c r="BN418">
        <v>29</v>
      </c>
      <c r="BO418">
        <v>20</v>
      </c>
      <c r="BP418">
        <v>0</v>
      </c>
      <c r="BQ418">
        <v>0</v>
      </c>
      <c r="BR418">
        <v>0</v>
      </c>
      <c r="BS418">
        <v>6</v>
      </c>
      <c r="BT418">
        <v>0</v>
      </c>
      <c r="BU418">
        <v>86</v>
      </c>
      <c r="BV418">
        <v>212</v>
      </c>
      <c r="BW418">
        <v>119</v>
      </c>
      <c r="BX418">
        <v>51</v>
      </c>
      <c r="BY418">
        <v>42</v>
      </c>
      <c r="BZ418">
        <v>63</v>
      </c>
      <c r="CA418">
        <v>40</v>
      </c>
      <c r="CB418">
        <v>44</v>
      </c>
      <c r="CC418">
        <v>21</v>
      </c>
      <c r="CD418">
        <v>65</v>
      </c>
      <c r="CE418">
        <v>0</v>
      </c>
      <c r="CF418">
        <v>33</v>
      </c>
      <c r="CG418">
        <v>5</v>
      </c>
      <c r="CH418">
        <v>10</v>
      </c>
      <c r="CI418">
        <v>13</v>
      </c>
      <c r="CJ418">
        <v>12</v>
      </c>
      <c r="CK418">
        <v>49</v>
      </c>
      <c r="CL418">
        <v>73</v>
      </c>
      <c r="CM418">
        <v>143</v>
      </c>
      <c r="CN418">
        <v>715</v>
      </c>
      <c r="CO418">
        <v>0</v>
      </c>
      <c r="CP418">
        <v>5</v>
      </c>
      <c r="CQ418">
        <v>0</v>
      </c>
      <c r="CR418">
        <v>0</v>
      </c>
      <c r="CS418">
        <v>8</v>
      </c>
      <c r="CT418">
        <v>31</v>
      </c>
      <c r="CU418">
        <v>730</v>
      </c>
      <c r="CV418">
        <v>57</v>
      </c>
      <c r="CW418">
        <v>108</v>
      </c>
      <c r="CX418">
        <v>3</v>
      </c>
      <c r="CY418">
        <v>19</v>
      </c>
      <c r="CZ418">
        <v>109</v>
      </c>
      <c r="DA418">
        <v>40</v>
      </c>
      <c r="DB418">
        <v>227</v>
      </c>
      <c r="DC418">
        <v>133</v>
      </c>
      <c r="DD418">
        <v>34</v>
      </c>
      <c r="DE418">
        <v>0</v>
      </c>
      <c r="DF418">
        <v>52679</v>
      </c>
      <c r="DG418">
        <v>1.91</v>
      </c>
      <c r="DH418">
        <v>51</v>
      </c>
      <c r="DI418">
        <v>508</v>
      </c>
      <c r="DJ418">
        <v>456</v>
      </c>
      <c r="DK418">
        <v>52</v>
      </c>
      <c r="DL418">
        <v>152</v>
      </c>
      <c r="DM418">
        <f t="shared" si="66"/>
        <v>1</v>
      </c>
      <c r="DN418">
        <f t="shared" si="67"/>
        <v>0</v>
      </c>
      <c r="DO418">
        <f t="shared" si="68"/>
        <v>0</v>
      </c>
      <c r="DP418">
        <f t="shared" si="69"/>
        <v>0</v>
      </c>
      <c r="DQ418">
        <f t="shared" si="70"/>
        <v>0</v>
      </c>
      <c r="DR418">
        <f t="shared" si="71"/>
        <v>0</v>
      </c>
      <c r="DS418">
        <f t="shared" si="72"/>
        <v>0</v>
      </c>
      <c r="DT418">
        <f t="shared" si="73"/>
        <v>0</v>
      </c>
      <c r="DU418">
        <f t="shared" si="74"/>
        <v>0</v>
      </c>
      <c r="DV418">
        <f t="shared" si="75"/>
        <v>0</v>
      </c>
      <c r="DW418">
        <f t="shared" si="76"/>
        <v>0</v>
      </c>
    </row>
    <row r="419" spans="1:127" x14ac:dyDescent="0.25">
      <c r="A419">
        <v>20118177781</v>
      </c>
      <c r="B419">
        <v>13412</v>
      </c>
      <c r="C419" t="s">
        <v>219</v>
      </c>
      <c r="D419">
        <v>99.989999999999895</v>
      </c>
      <c r="E419">
        <v>20111114</v>
      </c>
      <c r="F419" t="s">
        <v>264</v>
      </c>
      <c r="G419">
        <v>3291</v>
      </c>
      <c r="H419">
        <v>0.04</v>
      </c>
      <c r="I419" t="s">
        <v>40</v>
      </c>
      <c r="J419">
        <v>16</v>
      </c>
      <c r="K419" t="s">
        <v>41</v>
      </c>
      <c r="L419" t="s">
        <v>42</v>
      </c>
      <c r="M419" t="s">
        <v>11</v>
      </c>
      <c r="N419" t="s">
        <v>70</v>
      </c>
      <c r="O419" t="s">
        <v>121</v>
      </c>
      <c r="P419" t="s">
        <v>104</v>
      </c>
      <c r="Q419" t="s">
        <v>72</v>
      </c>
      <c r="R419" t="s">
        <v>195</v>
      </c>
      <c r="S419" t="s">
        <v>98</v>
      </c>
      <c r="T419" t="s">
        <v>1524</v>
      </c>
      <c r="U419" t="s">
        <v>59</v>
      </c>
      <c r="V419" t="s">
        <v>76</v>
      </c>
      <c r="W419" t="s">
        <v>77</v>
      </c>
      <c r="X419" t="s">
        <v>11</v>
      </c>
      <c r="Y419" t="s">
        <v>11</v>
      </c>
      <c r="Z419" t="s">
        <v>74</v>
      </c>
      <c r="AA419">
        <v>0</v>
      </c>
      <c r="AB419" t="s">
        <v>11</v>
      </c>
      <c r="AC419" t="s">
        <v>75</v>
      </c>
      <c r="AD419" t="s">
        <v>56</v>
      </c>
      <c r="AE419" t="s">
        <v>54</v>
      </c>
      <c r="AF419" t="s">
        <v>222</v>
      </c>
      <c r="AG419" t="s">
        <v>136</v>
      </c>
      <c r="AH419">
        <v>33</v>
      </c>
      <c r="AI419" t="s">
        <v>52</v>
      </c>
      <c r="AJ419" t="s">
        <v>51</v>
      </c>
      <c r="AK419" t="s">
        <v>50</v>
      </c>
      <c r="AL419" t="s">
        <v>54</v>
      </c>
      <c r="AM419" t="s">
        <v>11</v>
      </c>
      <c r="AN419" t="s">
        <v>61</v>
      </c>
      <c r="AO419" t="s">
        <v>62</v>
      </c>
      <c r="AP419" t="s">
        <v>1525</v>
      </c>
      <c r="AQ419" t="s">
        <v>63</v>
      </c>
      <c r="AR419">
        <v>0</v>
      </c>
      <c r="AS419">
        <v>0</v>
      </c>
      <c r="AT419">
        <v>0</v>
      </c>
      <c r="AU419">
        <v>0</v>
      </c>
      <c r="AV419" t="s">
        <v>11</v>
      </c>
      <c r="AW419">
        <v>12</v>
      </c>
      <c r="AX419" t="s">
        <v>64</v>
      </c>
      <c r="AY419">
        <v>1</v>
      </c>
      <c r="AZ419" t="s">
        <v>90</v>
      </c>
      <c r="BA419">
        <v>41.464309999999898</v>
      </c>
      <c r="BB419">
        <v>-81.720855999999898</v>
      </c>
      <c r="BC419">
        <v>2011</v>
      </c>
      <c r="BD419">
        <v>11</v>
      </c>
      <c r="BE419">
        <v>15888</v>
      </c>
      <c r="BF419">
        <v>1107</v>
      </c>
      <c r="BG419">
        <v>390351027002</v>
      </c>
      <c r="BH419">
        <v>1742</v>
      </c>
      <c r="BI419">
        <v>144845</v>
      </c>
      <c r="BJ419">
        <v>691</v>
      </c>
      <c r="BK419">
        <v>318</v>
      </c>
      <c r="BL419">
        <v>373</v>
      </c>
      <c r="BM419">
        <v>29.3</v>
      </c>
      <c r="BN419">
        <v>75</v>
      </c>
      <c r="BO419">
        <v>34</v>
      </c>
      <c r="BP419">
        <v>91</v>
      </c>
      <c r="BQ419">
        <v>27</v>
      </c>
      <c r="BR419">
        <v>37</v>
      </c>
      <c r="BS419">
        <v>0</v>
      </c>
      <c r="BT419">
        <v>0</v>
      </c>
      <c r="BU419">
        <v>14</v>
      </c>
      <c r="BV419">
        <v>89</v>
      </c>
      <c r="BW419">
        <v>64</v>
      </c>
      <c r="BX419">
        <v>50</v>
      </c>
      <c r="BY419">
        <v>27</v>
      </c>
      <c r="BZ419">
        <v>21</v>
      </c>
      <c r="CA419">
        <v>54</v>
      </c>
      <c r="CB419">
        <v>21</v>
      </c>
      <c r="CC419">
        <v>0</v>
      </c>
      <c r="CD419">
        <v>0</v>
      </c>
      <c r="CE419">
        <v>0</v>
      </c>
      <c r="CF419">
        <v>32</v>
      </c>
      <c r="CG419">
        <v>36</v>
      </c>
      <c r="CH419">
        <v>15</v>
      </c>
      <c r="CI419">
        <v>0</v>
      </c>
      <c r="CJ419">
        <v>4</v>
      </c>
      <c r="CK419">
        <v>227</v>
      </c>
      <c r="CL419">
        <v>87</v>
      </c>
      <c r="CM419">
        <v>169</v>
      </c>
      <c r="CN419">
        <v>423</v>
      </c>
      <c r="CO419">
        <v>0</v>
      </c>
      <c r="CP419">
        <v>21</v>
      </c>
      <c r="CQ419">
        <v>0</v>
      </c>
      <c r="CR419">
        <v>52</v>
      </c>
      <c r="CS419">
        <v>26</v>
      </c>
      <c r="CT419">
        <v>246</v>
      </c>
      <c r="CU419">
        <v>413</v>
      </c>
      <c r="CV419">
        <v>175</v>
      </c>
      <c r="CW419">
        <v>77</v>
      </c>
      <c r="CX419">
        <v>75</v>
      </c>
      <c r="CY419">
        <v>29</v>
      </c>
      <c r="CZ419">
        <v>31</v>
      </c>
      <c r="DA419">
        <v>26</v>
      </c>
      <c r="DB419">
        <v>0</v>
      </c>
      <c r="DC419">
        <v>0</v>
      </c>
      <c r="DD419">
        <v>0</v>
      </c>
      <c r="DE419">
        <v>0</v>
      </c>
      <c r="DF419">
        <v>14770</v>
      </c>
      <c r="DG419">
        <v>2.65</v>
      </c>
      <c r="DH419">
        <v>108</v>
      </c>
      <c r="DI419">
        <v>293</v>
      </c>
      <c r="DJ419">
        <v>261</v>
      </c>
      <c r="DK419">
        <v>32</v>
      </c>
      <c r="DL419">
        <v>76</v>
      </c>
      <c r="DM419">
        <f t="shared" si="66"/>
        <v>1</v>
      </c>
      <c r="DN419">
        <f t="shared" si="67"/>
        <v>0</v>
      </c>
      <c r="DO419">
        <f t="shared" si="68"/>
        <v>0</v>
      </c>
      <c r="DP419">
        <f t="shared" si="69"/>
        <v>0</v>
      </c>
      <c r="DQ419">
        <f t="shared" si="70"/>
        <v>0</v>
      </c>
      <c r="DR419">
        <f t="shared" si="71"/>
        <v>0</v>
      </c>
      <c r="DS419">
        <f t="shared" si="72"/>
        <v>0</v>
      </c>
      <c r="DT419">
        <f t="shared" si="73"/>
        <v>0</v>
      </c>
      <c r="DU419">
        <f t="shared" si="74"/>
        <v>0</v>
      </c>
      <c r="DV419">
        <f t="shared" si="75"/>
        <v>0</v>
      </c>
      <c r="DW419">
        <f t="shared" si="76"/>
        <v>0</v>
      </c>
    </row>
    <row r="420" spans="1:127" x14ac:dyDescent="0.25">
      <c r="A420">
        <v>20118194125</v>
      </c>
      <c r="B420">
        <v>14941</v>
      </c>
      <c r="C420" t="s">
        <v>107</v>
      </c>
      <c r="D420">
        <v>15.08</v>
      </c>
      <c r="E420">
        <v>20111219</v>
      </c>
      <c r="F420" t="s">
        <v>108</v>
      </c>
      <c r="G420" t="s">
        <v>215</v>
      </c>
      <c r="H420">
        <v>0</v>
      </c>
      <c r="I420" t="s">
        <v>40</v>
      </c>
      <c r="J420">
        <v>6</v>
      </c>
      <c r="K420" t="s">
        <v>41</v>
      </c>
      <c r="L420" t="s">
        <v>42</v>
      </c>
      <c r="M420" t="s">
        <v>11</v>
      </c>
      <c r="N420" t="s">
        <v>43</v>
      </c>
      <c r="O420" t="s">
        <v>71</v>
      </c>
      <c r="P420" t="s">
        <v>104</v>
      </c>
      <c r="Q420" t="s">
        <v>94</v>
      </c>
      <c r="R420" t="s">
        <v>95</v>
      </c>
      <c r="S420" t="s">
        <v>48</v>
      </c>
      <c r="T420" t="s">
        <v>1526</v>
      </c>
      <c r="U420" t="s">
        <v>49</v>
      </c>
      <c r="V420" t="s">
        <v>76</v>
      </c>
      <c r="W420" t="s">
        <v>51</v>
      </c>
      <c r="X420">
        <v>55</v>
      </c>
      <c r="Y420" t="s">
        <v>52</v>
      </c>
      <c r="Z420" t="s">
        <v>85</v>
      </c>
      <c r="AA420" t="s">
        <v>54</v>
      </c>
      <c r="AB420" t="s">
        <v>11</v>
      </c>
      <c r="AC420" t="s">
        <v>86</v>
      </c>
      <c r="AD420" t="s">
        <v>56</v>
      </c>
      <c r="AE420" t="s">
        <v>47</v>
      </c>
      <c r="AF420" t="s">
        <v>98</v>
      </c>
      <c r="AG420" t="s">
        <v>59</v>
      </c>
      <c r="AH420">
        <v>46</v>
      </c>
      <c r="AI420" t="s">
        <v>60</v>
      </c>
      <c r="AJ420" t="s">
        <v>76</v>
      </c>
      <c r="AK420" t="s">
        <v>77</v>
      </c>
      <c r="AL420" t="s">
        <v>54</v>
      </c>
      <c r="AM420" t="s">
        <v>11</v>
      </c>
      <c r="AN420" t="s">
        <v>61</v>
      </c>
      <c r="AO420" t="s">
        <v>62</v>
      </c>
      <c r="AP420" t="s">
        <v>1527</v>
      </c>
      <c r="AQ420" t="s">
        <v>130</v>
      </c>
      <c r="AR420">
        <v>0</v>
      </c>
      <c r="AS420">
        <v>0</v>
      </c>
      <c r="AT420">
        <v>1</v>
      </c>
      <c r="AU420">
        <v>0</v>
      </c>
      <c r="AV420" t="s">
        <v>78</v>
      </c>
      <c r="AW420">
        <v>12</v>
      </c>
      <c r="AX420" t="s">
        <v>64</v>
      </c>
      <c r="AY420">
        <v>1</v>
      </c>
      <c r="AZ420" t="s">
        <v>90</v>
      </c>
      <c r="BA420">
        <v>41.496917000000003</v>
      </c>
      <c r="BB420">
        <v>-81.698881</v>
      </c>
      <c r="BC420">
        <v>2011</v>
      </c>
      <c r="BD420">
        <v>12</v>
      </c>
      <c r="BE420">
        <v>16200</v>
      </c>
      <c r="BF420">
        <v>162</v>
      </c>
      <c r="BG420">
        <v>390351077011</v>
      </c>
      <c r="BH420">
        <v>2142</v>
      </c>
      <c r="BI420">
        <v>1770609</v>
      </c>
      <c r="BJ420">
        <v>1377</v>
      </c>
      <c r="BK420">
        <v>688</v>
      </c>
      <c r="BL420">
        <v>689</v>
      </c>
      <c r="BM420">
        <v>31.1999999999999</v>
      </c>
      <c r="BN420">
        <v>19</v>
      </c>
      <c r="BO420">
        <v>0</v>
      </c>
      <c r="BP420">
        <v>0</v>
      </c>
      <c r="BQ420">
        <v>0</v>
      </c>
      <c r="BR420">
        <v>35</v>
      </c>
      <c r="BS420">
        <v>50</v>
      </c>
      <c r="BT420">
        <v>14</v>
      </c>
      <c r="BU420">
        <v>173</v>
      </c>
      <c r="BV420">
        <v>326</v>
      </c>
      <c r="BW420">
        <v>228</v>
      </c>
      <c r="BX420">
        <v>82</v>
      </c>
      <c r="BY420">
        <v>93</v>
      </c>
      <c r="BZ420">
        <v>60</v>
      </c>
      <c r="CA420">
        <v>93</v>
      </c>
      <c r="CB420">
        <v>168</v>
      </c>
      <c r="CC420">
        <v>7</v>
      </c>
      <c r="CD420">
        <v>19</v>
      </c>
      <c r="CE420">
        <v>10</v>
      </c>
      <c r="CF420">
        <v>0</v>
      </c>
      <c r="CG420">
        <v>0</v>
      </c>
      <c r="CH420">
        <v>0</v>
      </c>
      <c r="CI420">
        <v>0</v>
      </c>
      <c r="CJ420">
        <v>0</v>
      </c>
      <c r="CK420">
        <v>19</v>
      </c>
      <c r="CL420">
        <v>10</v>
      </c>
      <c r="CM420">
        <v>358</v>
      </c>
      <c r="CN420">
        <v>871</v>
      </c>
      <c r="CO420">
        <v>30</v>
      </c>
      <c r="CP420">
        <v>62</v>
      </c>
      <c r="CQ420">
        <v>0</v>
      </c>
      <c r="CR420">
        <v>19</v>
      </c>
      <c r="CS420">
        <v>37</v>
      </c>
      <c r="CT420">
        <v>22</v>
      </c>
      <c r="CU420">
        <v>1086</v>
      </c>
      <c r="CV420">
        <v>130</v>
      </c>
      <c r="CW420">
        <v>154</v>
      </c>
      <c r="CX420">
        <v>40</v>
      </c>
      <c r="CY420">
        <v>40</v>
      </c>
      <c r="CZ420">
        <v>101</v>
      </c>
      <c r="DA420">
        <v>0</v>
      </c>
      <c r="DB420">
        <v>310</v>
      </c>
      <c r="DC420">
        <v>152</v>
      </c>
      <c r="DD420">
        <v>140</v>
      </c>
      <c r="DE420">
        <v>19</v>
      </c>
      <c r="DF420">
        <v>36786</v>
      </c>
      <c r="DG420">
        <v>1.54</v>
      </c>
      <c r="DH420">
        <v>353</v>
      </c>
      <c r="DI420">
        <v>990</v>
      </c>
      <c r="DJ420">
        <v>896</v>
      </c>
      <c r="DK420">
        <v>94</v>
      </c>
      <c r="DL420">
        <v>55</v>
      </c>
      <c r="DM420">
        <f t="shared" si="66"/>
        <v>1</v>
      </c>
      <c r="DN420">
        <f t="shared" si="67"/>
        <v>0</v>
      </c>
      <c r="DO420">
        <f t="shared" si="68"/>
        <v>0</v>
      </c>
      <c r="DP420">
        <f t="shared" si="69"/>
        <v>0</v>
      </c>
      <c r="DQ420">
        <f t="shared" si="70"/>
        <v>0</v>
      </c>
      <c r="DR420">
        <f t="shared" si="71"/>
        <v>0</v>
      </c>
      <c r="DS420">
        <f t="shared" si="72"/>
        <v>0</v>
      </c>
      <c r="DT420">
        <f t="shared" si="73"/>
        <v>0</v>
      </c>
      <c r="DU420">
        <f t="shared" si="74"/>
        <v>0</v>
      </c>
      <c r="DV420">
        <f t="shared" si="75"/>
        <v>0</v>
      </c>
      <c r="DW420">
        <f t="shared" si="76"/>
        <v>0</v>
      </c>
    </row>
    <row r="421" spans="1:127" x14ac:dyDescent="0.25">
      <c r="A421">
        <v>20118196488</v>
      </c>
      <c r="B421">
        <v>15321</v>
      </c>
      <c r="C421" t="s">
        <v>154</v>
      </c>
      <c r="D421">
        <v>0.53</v>
      </c>
      <c r="E421">
        <v>20111230</v>
      </c>
      <c r="F421" t="s">
        <v>155</v>
      </c>
      <c r="G421" t="s">
        <v>170</v>
      </c>
      <c r="H421">
        <v>0</v>
      </c>
      <c r="I421" t="s">
        <v>125</v>
      </c>
      <c r="J421">
        <v>18</v>
      </c>
      <c r="K421" t="s">
        <v>68</v>
      </c>
      <c r="L421" t="s">
        <v>42</v>
      </c>
      <c r="M421" t="s">
        <v>11</v>
      </c>
      <c r="N421" t="s">
        <v>43</v>
      </c>
      <c r="O421" t="s">
        <v>121</v>
      </c>
      <c r="P421" t="s">
        <v>104</v>
      </c>
      <c r="Q421" t="s">
        <v>46</v>
      </c>
      <c r="R421" t="s">
        <v>47</v>
      </c>
      <c r="S421" t="s">
        <v>98</v>
      </c>
      <c r="T421" t="s">
        <v>1528</v>
      </c>
      <c r="U421" t="s">
        <v>73</v>
      </c>
      <c r="V421" t="s">
        <v>51</v>
      </c>
      <c r="W421" t="s">
        <v>50</v>
      </c>
      <c r="X421">
        <v>21</v>
      </c>
      <c r="Y421" t="s">
        <v>60</v>
      </c>
      <c r="Z421" t="s">
        <v>85</v>
      </c>
      <c r="AA421">
        <v>0</v>
      </c>
      <c r="AB421" t="s">
        <v>11</v>
      </c>
      <c r="AC421" t="s">
        <v>75</v>
      </c>
      <c r="AD421" t="s">
        <v>97</v>
      </c>
      <c r="AE421" t="s">
        <v>47</v>
      </c>
      <c r="AF421" t="s">
        <v>48</v>
      </c>
      <c r="AG421" t="s">
        <v>129</v>
      </c>
      <c r="AH421" t="s">
        <v>11</v>
      </c>
      <c r="AI421" t="s">
        <v>11</v>
      </c>
      <c r="AJ421" t="s">
        <v>76</v>
      </c>
      <c r="AK421" t="s">
        <v>77</v>
      </c>
      <c r="AL421">
        <v>0</v>
      </c>
      <c r="AM421" t="s">
        <v>11</v>
      </c>
      <c r="AN421" t="s">
        <v>61</v>
      </c>
      <c r="AO421" t="s">
        <v>62</v>
      </c>
      <c r="AP421" t="s">
        <v>1529</v>
      </c>
      <c r="AQ421" t="s">
        <v>63</v>
      </c>
      <c r="AR421">
        <v>0</v>
      </c>
      <c r="AS421">
        <v>0</v>
      </c>
      <c r="AT421">
        <v>1</v>
      </c>
      <c r="AU421">
        <v>0</v>
      </c>
      <c r="AV421" t="s">
        <v>11</v>
      </c>
      <c r="AW421">
        <v>12</v>
      </c>
      <c r="AX421" t="s">
        <v>64</v>
      </c>
      <c r="AY421">
        <v>1</v>
      </c>
      <c r="AZ421" t="s">
        <v>90</v>
      </c>
      <c r="BA421">
        <v>41.469555999999898</v>
      </c>
      <c r="BB421">
        <v>-81.736256999999895</v>
      </c>
      <c r="BC421">
        <v>2011</v>
      </c>
      <c r="BD421">
        <v>12</v>
      </c>
      <c r="BE421">
        <v>16222</v>
      </c>
      <c r="BF421">
        <v>81</v>
      </c>
      <c r="BG421">
        <v>390351024023</v>
      </c>
      <c r="BH421">
        <v>1701</v>
      </c>
      <c r="BI421">
        <v>253735</v>
      </c>
      <c r="BJ421">
        <v>915</v>
      </c>
      <c r="BK421">
        <v>413</v>
      </c>
      <c r="BL421">
        <v>502</v>
      </c>
      <c r="BM421">
        <v>34.1</v>
      </c>
      <c r="BN421">
        <v>57</v>
      </c>
      <c r="BO421">
        <v>80</v>
      </c>
      <c r="BP421">
        <v>23</v>
      </c>
      <c r="BQ421">
        <v>56</v>
      </c>
      <c r="BR421">
        <v>32</v>
      </c>
      <c r="BS421">
        <v>26</v>
      </c>
      <c r="BT421">
        <v>0</v>
      </c>
      <c r="BU421">
        <v>73</v>
      </c>
      <c r="BV421">
        <v>78</v>
      </c>
      <c r="BW421">
        <v>74</v>
      </c>
      <c r="BX421">
        <v>92</v>
      </c>
      <c r="BY421">
        <v>31</v>
      </c>
      <c r="BZ421">
        <v>42</v>
      </c>
      <c r="CA421">
        <v>103</v>
      </c>
      <c r="CB421">
        <v>17</v>
      </c>
      <c r="CC421">
        <v>0</v>
      </c>
      <c r="CD421">
        <v>48</v>
      </c>
      <c r="CE421">
        <v>40</v>
      </c>
      <c r="CF421">
        <v>3</v>
      </c>
      <c r="CG421">
        <v>3</v>
      </c>
      <c r="CH421">
        <v>28</v>
      </c>
      <c r="CI421">
        <v>9</v>
      </c>
      <c r="CJ421">
        <v>0</v>
      </c>
      <c r="CK421">
        <v>216</v>
      </c>
      <c r="CL421">
        <v>83</v>
      </c>
      <c r="CM421">
        <v>250</v>
      </c>
      <c r="CN421">
        <v>517</v>
      </c>
      <c r="CO421">
        <v>0</v>
      </c>
      <c r="CP421">
        <v>0</v>
      </c>
      <c r="CQ421">
        <v>0</v>
      </c>
      <c r="CR421">
        <v>8</v>
      </c>
      <c r="CS421">
        <v>140</v>
      </c>
      <c r="CT421">
        <v>250</v>
      </c>
      <c r="CU421">
        <v>568</v>
      </c>
      <c r="CV421">
        <v>120</v>
      </c>
      <c r="CW421">
        <v>194</v>
      </c>
      <c r="CX421">
        <v>81</v>
      </c>
      <c r="CY421">
        <v>20</v>
      </c>
      <c r="CZ421">
        <v>141</v>
      </c>
      <c r="DA421">
        <v>0</v>
      </c>
      <c r="DB421">
        <v>12</v>
      </c>
      <c r="DC421">
        <v>0</v>
      </c>
      <c r="DD421">
        <v>0</v>
      </c>
      <c r="DE421">
        <v>0</v>
      </c>
      <c r="DF421">
        <v>35500</v>
      </c>
      <c r="DG421">
        <v>3.07</v>
      </c>
      <c r="DH421">
        <v>29</v>
      </c>
      <c r="DI421">
        <v>322</v>
      </c>
      <c r="DJ421">
        <v>298</v>
      </c>
      <c r="DK421">
        <v>24</v>
      </c>
      <c r="DL421">
        <v>198</v>
      </c>
      <c r="DM421">
        <f t="shared" si="66"/>
        <v>1</v>
      </c>
      <c r="DN421">
        <f t="shared" si="67"/>
        <v>0</v>
      </c>
      <c r="DO421">
        <f t="shared" si="68"/>
        <v>0</v>
      </c>
      <c r="DP421">
        <f t="shared" si="69"/>
        <v>0</v>
      </c>
      <c r="DQ421">
        <f t="shared" si="70"/>
        <v>0</v>
      </c>
      <c r="DR421">
        <f t="shared" si="71"/>
        <v>0</v>
      </c>
      <c r="DS421">
        <f t="shared" si="72"/>
        <v>0</v>
      </c>
      <c r="DT421">
        <f t="shared" si="73"/>
        <v>0</v>
      </c>
      <c r="DU421">
        <f t="shared" si="74"/>
        <v>0</v>
      </c>
      <c r="DV421">
        <f t="shared" si="75"/>
        <v>0</v>
      </c>
      <c r="DW421">
        <f t="shared" si="76"/>
        <v>0</v>
      </c>
    </row>
    <row r="422" spans="1:127" x14ac:dyDescent="0.25">
      <c r="A422">
        <v>20118166013</v>
      </c>
      <c r="B422">
        <v>10803</v>
      </c>
      <c r="C422" t="s">
        <v>146</v>
      </c>
      <c r="D422">
        <v>0.25</v>
      </c>
      <c r="E422">
        <v>20110829</v>
      </c>
      <c r="F422" t="s">
        <v>147</v>
      </c>
      <c r="G422" t="s">
        <v>173</v>
      </c>
      <c r="H422">
        <v>0.01</v>
      </c>
      <c r="I422" t="s">
        <v>40</v>
      </c>
      <c r="J422">
        <v>13</v>
      </c>
      <c r="K422" t="s">
        <v>41</v>
      </c>
      <c r="L422" t="s">
        <v>42</v>
      </c>
      <c r="M422" t="s">
        <v>11</v>
      </c>
      <c r="N422" t="s">
        <v>43</v>
      </c>
      <c r="O422" t="s">
        <v>71</v>
      </c>
      <c r="P422" t="s">
        <v>45</v>
      </c>
      <c r="Q422" t="s">
        <v>46</v>
      </c>
      <c r="R422" t="s">
        <v>95</v>
      </c>
      <c r="S422" t="s">
        <v>96</v>
      </c>
      <c r="T422" t="s">
        <v>1530</v>
      </c>
      <c r="U422" t="s">
        <v>150</v>
      </c>
      <c r="V422" t="s">
        <v>77</v>
      </c>
      <c r="W422" t="s">
        <v>50</v>
      </c>
      <c r="X422">
        <v>45</v>
      </c>
      <c r="Y422" t="s">
        <v>60</v>
      </c>
      <c r="Z422" t="s">
        <v>85</v>
      </c>
      <c r="AA422" t="s">
        <v>54</v>
      </c>
      <c r="AB422" t="s">
        <v>11</v>
      </c>
      <c r="AC422" t="s">
        <v>86</v>
      </c>
      <c r="AD422" t="s">
        <v>56</v>
      </c>
      <c r="AE422" t="s">
        <v>47</v>
      </c>
      <c r="AF422" t="s">
        <v>122</v>
      </c>
      <c r="AG422" t="s">
        <v>59</v>
      </c>
      <c r="AH422">
        <v>44</v>
      </c>
      <c r="AI422" t="s">
        <v>60</v>
      </c>
      <c r="AJ422" t="s">
        <v>76</v>
      </c>
      <c r="AK422" t="s">
        <v>77</v>
      </c>
      <c r="AL422" t="s">
        <v>54</v>
      </c>
      <c r="AM422" t="s">
        <v>11</v>
      </c>
      <c r="AN422" t="s">
        <v>61</v>
      </c>
      <c r="AO422" t="s">
        <v>62</v>
      </c>
      <c r="AP422" t="s">
        <v>1531</v>
      </c>
      <c r="AQ422" t="s">
        <v>63</v>
      </c>
      <c r="AR422">
        <v>0</v>
      </c>
      <c r="AS422">
        <v>0</v>
      </c>
      <c r="AT422">
        <v>1</v>
      </c>
      <c r="AU422">
        <v>0</v>
      </c>
      <c r="AV422" t="s">
        <v>126</v>
      </c>
      <c r="AW422">
        <v>12</v>
      </c>
      <c r="AX422" t="s">
        <v>64</v>
      </c>
      <c r="AY422">
        <v>1</v>
      </c>
      <c r="AZ422" t="s">
        <v>90</v>
      </c>
      <c r="BA422">
        <v>41.502870000000001</v>
      </c>
      <c r="BB422">
        <v>-81.691621999999896</v>
      </c>
      <c r="BC422">
        <v>2011</v>
      </c>
      <c r="BD422">
        <v>8</v>
      </c>
      <c r="BE422">
        <v>16550</v>
      </c>
      <c r="BF422">
        <v>162</v>
      </c>
      <c r="BG422">
        <v>390351077011</v>
      </c>
      <c r="BH422">
        <v>2142</v>
      </c>
      <c r="BI422">
        <v>1770609</v>
      </c>
      <c r="BJ422">
        <v>1377</v>
      </c>
      <c r="BK422">
        <v>688</v>
      </c>
      <c r="BL422">
        <v>689</v>
      </c>
      <c r="BM422">
        <v>31.1999999999999</v>
      </c>
      <c r="BN422">
        <v>19</v>
      </c>
      <c r="BO422">
        <v>0</v>
      </c>
      <c r="BP422">
        <v>0</v>
      </c>
      <c r="BQ422">
        <v>0</v>
      </c>
      <c r="BR422">
        <v>35</v>
      </c>
      <c r="BS422">
        <v>50</v>
      </c>
      <c r="BT422">
        <v>14</v>
      </c>
      <c r="BU422">
        <v>173</v>
      </c>
      <c r="BV422">
        <v>326</v>
      </c>
      <c r="BW422">
        <v>228</v>
      </c>
      <c r="BX422">
        <v>82</v>
      </c>
      <c r="BY422">
        <v>93</v>
      </c>
      <c r="BZ422">
        <v>60</v>
      </c>
      <c r="CA422">
        <v>93</v>
      </c>
      <c r="CB422">
        <v>168</v>
      </c>
      <c r="CC422">
        <v>7</v>
      </c>
      <c r="CD422">
        <v>19</v>
      </c>
      <c r="CE422">
        <v>10</v>
      </c>
      <c r="CF422">
        <v>0</v>
      </c>
      <c r="CG422">
        <v>0</v>
      </c>
      <c r="CH422">
        <v>0</v>
      </c>
      <c r="CI422">
        <v>0</v>
      </c>
      <c r="CJ422">
        <v>0</v>
      </c>
      <c r="CK422">
        <v>19</v>
      </c>
      <c r="CL422">
        <v>10</v>
      </c>
      <c r="CM422">
        <v>358</v>
      </c>
      <c r="CN422">
        <v>871</v>
      </c>
      <c r="CO422">
        <v>30</v>
      </c>
      <c r="CP422">
        <v>62</v>
      </c>
      <c r="CQ422">
        <v>0</v>
      </c>
      <c r="CR422">
        <v>19</v>
      </c>
      <c r="CS422">
        <v>37</v>
      </c>
      <c r="CT422">
        <v>22</v>
      </c>
      <c r="CU422">
        <v>1086</v>
      </c>
      <c r="CV422">
        <v>130</v>
      </c>
      <c r="CW422">
        <v>154</v>
      </c>
      <c r="CX422">
        <v>40</v>
      </c>
      <c r="CY422">
        <v>40</v>
      </c>
      <c r="CZ422">
        <v>101</v>
      </c>
      <c r="DA422">
        <v>0</v>
      </c>
      <c r="DB422">
        <v>310</v>
      </c>
      <c r="DC422">
        <v>152</v>
      </c>
      <c r="DD422">
        <v>140</v>
      </c>
      <c r="DE422">
        <v>19</v>
      </c>
      <c r="DF422">
        <v>36786</v>
      </c>
      <c r="DG422">
        <v>1.54</v>
      </c>
      <c r="DH422">
        <v>353</v>
      </c>
      <c r="DI422">
        <v>990</v>
      </c>
      <c r="DJ422">
        <v>896</v>
      </c>
      <c r="DK422">
        <v>94</v>
      </c>
      <c r="DL422">
        <v>55</v>
      </c>
      <c r="DM422">
        <f t="shared" si="66"/>
        <v>1</v>
      </c>
      <c r="DN422">
        <f t="shared" si="67"/>
        <v>0</v>
      </c>
      <c r="DO422">
        <f t="shared" si="68"/>
        <v>0</v>
      </c>
      <c r="DP422">
        <f t="shared" si="69"/>
        <v>0</v>
      </c>
      <c r="DQ422">
        <f t="shared" si="70"/>
        <v>0</v>
      </c>
      <c r="DR422">
        <f t="shared" si="71"/>
        <v>0</v>
      </c>
      <c r="DS422">
        <f t="shared" si="72"/>
        <v>0</v>
      </c>
      <c r="DT422">
        <f t="shared" si="73"/>
        <v>0</v>
      </c>
      <c r="DU422">
        <f t="shared" si="74"/>
        <v>0</v>
      </c>
      <c r="DV422">
        <f t="shared" si="75"/>
        <v>0</v>
      </c>
      <c r="DW422">
        <f t="shared" si="76"/>
        <v>0</v>
      </c>
    </row>
    <row r="423" spans="1:127" x14ac:dyDescent="0.25">
      <c r="A423">
        <v>20118169116</v>
      </c>
      <c r="B423">
        <v>12994</v>
      </c>
      <c r="C423" t="s">
        <v>254</v>
      </c>
      <c r="D423">
        <v>0.01</v>
      </c>
      <c r="E423">
        <v>20111104</v>
      </c>
      <c r="F423" t="s">
        <v>255</v>
      </c>
      <c r="G423" t="s">
        <v>309</v>
      </c>
      <c r="H423">
        <v>0</v>
      </c>
      <c r="I423" t="s">
        <v>125</v>
      </c>
      <c r="J423">
        <v>16</v>
      </c>
      <c r="K423" t="s">
        <v>41</v>
      </c>
      <c r="L423" t="s">
        <v>42</v>
      </c>
      <c r="M423" t="s">
        <v>11</v>
      </c>
      <c r="N423" t="s">
        <v>43</v>
      </c>
      <c r="O423" t="s">
        <v>71</v>
      </c>
      <c r="P423" t="s">
        <v>45</v>
      </c>
      <c r="Q423" t="s">
        <v>287</v>
      </c>
      <c r="R423" t="s">
        <v>54</v>
      </c>
      <c r="S423" t="s">
        <v>96</v>
      </c>
      <c r="T423" t="s">
        <v>1532</v>
      </c>
      <c r="U423" t="s">
        <v>150</v>
      </c>
      <c r="V423" t="s">
        <v>76</v>
      </c>
      <c r="W423" t="s">
        <v>236</v>
      </c>
      <c r="X423">
        <v>38</v>
      </c>
      <c r="Y423" t="s">
        <v>60</v>
      </c>
      <c r="Z423" t="s">
        <v>85</v>
      </c>
      <c r="AA423" t="s">
        <v>54</v>
      </c>
      <c r="AB423" t="s">
        <v>11</v>
      </c>
      <c r="AC423" t="s">
        <v>86</v>
      </c>
      <c r="AD423" t="s">
        <v>56</v>
      </c>
      <c r="AE423" t="s">
        <v>119</v>
      </c>
      <c r="AF423" t="s">
        <v>98</v>
      </c>
      <c r="AG423" t="s">
        <v>59</v>
      </c>
      <c r="AH423">
        <v>13</v>
      </c>
      <c r="AI423" t="s">
        <v>60</v>
      </c>
      <c r="AJ423" t="s">
        <v>47</v>
      </c>
      <c r="AK423" t="s">
        <v>47</v>
      </c>
      <c r="AL423" t="s">
        <v>54</v>
      </c>
      <c r="AM423" t="s">
        <v>11</v>
      </c>
      <c r="AN423" t="s">
        <v>61</v>
      </c>
      <c r="AO423" t="s">
        <v>62</v>
      </c>
      <c r="AP423" t="s">
        <v>1533</v>
      </c>
      <c r="AQ423" t="s">
        <v>63</v>
      </c>
      <c r="AR423">
        <v>0</v>
      </c>
      <c r="AS423">
        <v>0</v>
      </c>
      <c r="AT423">
        <v>0</v>
      </c>
      <c r="AU423">
        <v>1</v>
      </c>
      <c r="AV423" t="s">
        <v>11</v>
      </c>
      <c r="AW423">
        <v>12</v>
      </c>
      <c r="AX423" t="s">
        <v>64</v>
      </c>
      <c r="AY423">
        <v>1</v>
      </c>
      <c r="AZ423" t="s">
        <v>90</v>
      </c>
      <c r="BA423">
        <v>41.458165000000001</v>
      </c>
      <c r="BB423">
        <v>-81.713117999999895</v>
      </c>
      <c r="BC423">
        <v>2011</v>
      </c>
      <c r="BD423">
        <v>11</v>
      </c>
      <c r="BE423">
        <v>16646</v>
      </c>
      <c r="BF423">
        <v>130</v>
      </c>
      <c r="BG423">
        <v>390351053002</v>
      </c>
      <c r="BH423">
        <v>1839</v>
      </c>
      <c r="BI423">
        <v>201829</v>
      </c>
      <c r="BJ423">
        <v>737</v>
      </c>
      <c r="BK423">
        <v>310</v>
      </c>
      <c r="BL423">
        <v>427</v>
      </c>
      <c r="BM423">
        <v>33.5</v>
      </c>
      <c r="BN423">
        <v>91</v>
      </c>
      <c r="BO423">
        <v>135</v>
      </c>
      <c r="BP423">
        <v>22</v>
      </c>
      <c r="BQ423">
        <v>31</v>
      </c>
      <c r="BR423">
        <v>0</v>
      </c>
      <c r="BS423">
        <v>11</v>
      </c>
      <c r="BT423">
        <v>0</v>
      </c>
      <c r="BU423">
        <v>23</v>
      </c>
      <c r="BV423">
        <v>30</v>
      </c>
      <c r="BW423">
        <v>40</v>
      </c>
      <c r="BX423">
        <v>51</v>
      </c>
      <c r="BY423">
        <v>91</v>
      </c>
      <c r="BZ423">
        <v>66</v>
      </c>
      <c r="CA423">
        <v>70</v>
      </c>
      <c r="CB423">
        <v>30</v>
      </c>
      <c r="CC423">
        <v>13</v>
      </c>
      <c r="CD423">
        <v>8</v>
      </c>
      <c r="CE423">
        <v>0</v>
      </c>
      <c r="CF423">
        <v>8</v>
      </c>
      <c r="CG423">
        <v>0</v>
      </c>
      <c r="CH423">
        <v>7</v>
      </c>
      <c r="CI423">
        <v>0</v>
      </c>
      <c r="CJ423">
        <v>10</v>
      </c>
      <c r="CK423">
        <v>279</v>
      </c>
      <c r="CL423">
        <v>25</v>
      </c>
      <c r="CM423">
        <v>92</v>
      </c>
      <c r="CN423">
        <v>400</v>
      </c>
      <c r="CO423">
        <v>0</v>
      </c>
      <c r="CP423">
        <v>0</v>
      </c>
      <c r="CQ423">
        <v>0</v>
      </c>
      <c r="CR423">
        <v>158</v>
      </c>
      <c r="CS423">
        <v>87</v>
      </c>
      <c r="CT423">
        <v>441</v>
      </c>
      <c r="CU423">
        <v>424</v>
      </c>
      <c r="CV423">
        <v>219</v>
      </c>
      <c r="CW423">
        <v>74</v>
      </c>
      <c r="CX423">
        <v>52</v>
      </c>
      <c r="CY423">
        <v>11</v>
      </c>
      <c r="CZ423">
        <v>44</v>
      </c>
      <c r="DA423">
        <v>13</v>
      </c>
      <c r="DB423">
        <v>0</v>
      </c>
      <c r="DC423">
        <v>11</v>
      </c>
      <c r="DD423">
        <v>0</v>
      </c>
      <c r="DE423">
        <v>0</v>
      </c>
      <c r="DF423">
        <v>9974</v>
      </c>
      <c r="DG423">
        <v>2.61</v>
      </c>
      <c r="DH423">
        <v>81</v>
      </c>
      <c r="DI423">
        <v>385</v>
      </c>
      <c r="DJ423">
        <v>282</v>
      </c>
      <c r="DK423">
        <v>103</v>
      </c>
      <c r="DL423">
        <v>76</v>
      </c>
      <c r="DM423">
        <f t="shared" si="66"/>
        <v>1</v>
      </c>
      <c r="DN423">
        <f t="shared" si="67"/>
        <v>0</v>
      </c>
      <c r="DO423">
        <f t="shared" si="68"/>
        <v>0</v>
      </c>
      <c r="DP423">
        <f t="shared" si="69"/>
        <v>0</v>
      </c>
      <c r="DQ423">
        <f t="shared" si="70"/>
        <v>0</v>
      </c>
      <c r="DR423">
        <f t="shared" si="71"/>
        <v>0</v>
      </c>
      <c r="DS423">
        <f t="shared" si="72"/>
        <v>0</v>
      </c>
      <c r="DT423">
        <f t="shared" si="73"/>
        <v>0</v>
      </c>
      <c r="DU423">
        <f t="shared" si="74"/>
        <v>0</v>
      </c>
      <c r="DV423">
        <f t="shared" si="75"/>
        <v>0</v>
      </c>
      <c r="DW423">
        <f t="shared" si="76"/>
        <v>0</v>
      </c>
    </row>
    <row r="424" spans="1:127" x14ac:dyDescent="0.25">
      <c r="A424">
        <v>20128114411</v>
      </c>
      <c r="B424">
        <v>9034</v>
      </c>
      <c r="C424" t="s">
        <v>107</v>
      </c>
      <c r="D424">
        <v>15.3</v>
      </c>
      <c r="E424">
        <v>20120821</v>
      </c>
      <c r="F424" t="s">
        <v>108</v>
      </c>
      <c r="G424" t="s">
        <v>182</v>
      </c>
      <c r="H424">
        <v>0</v>
      </c>
      <c r="I424" t="s">
        <v>115</v>
      </c>
      <c r="J424">
        <v>9</v>
      </c>
      <c r="K424" t="s">
        <v>41</v>
      </c>
      <c r="L424" t="s">
        <v>42</v>
      </c>
      <c r="M424" t="s">
        <v>11</v>
      </c>
      <c r="N424" t="s">
        <v>43</v>
      </c>
      <c r="O424" t="s">
        <v>71</v>
      </c>
      <c r="P424" t="s">
        <v>45</v>
      </c>
      <c r="Q424" t="s">
        <v>72</v>
      </c>
      <c r="R424" t="s">
        <v>54</v>
      </c>
      <c r="S424" t="s">
        <v>158</v>
      </c>
      <c r="T424" t="s">
        <v>1534</v>
      </c>
      <c r="U424" t="s">
        <v>49</v>
      </c>
      <c r="V424" t="s">
        <v>77</v>
      </c>
      <c r="W424" t="s">
        <v>76</v>
      </c>
      <c r="X424">
        <v>55</v>
      </c>
      <c r="Y424" t="s">
        <v>60</v>
      </c>
      <c r="Z424" t="s">
        <v>74</v>
      </c>
      <c r="AA424" t="s">
        <v>54</v>
      </c>
      <c r="AB424" t="s">
        <v>11</v>
      </c>
      <c r="AC424" t="s">
        <v>86</v>
      </c>
      <c r="AD424" t="s">
        <v>97</v>
      </c>
      <c r="AE424" t="s">
        <v>119</v>
      </c>
      <c r="AF424" t="s">
        <v>84</v>
      </c>
      <c r="AG424" t="s">
        <v>59</v>
      </c>
      <c r="AH424">
        <v>0</v>
      </c>
      <c r="AI424" t="s">
        <v>60</v>
      </c>
      <c r="AJ424" t="s">
        <v>50</v>
      </c>
      <c r="AK424" t="s">
        <v>51</v>
      </c>
      <c r="AL424">
        <v>0</v>
      </c>
      <c r="AM424" t="s">
        <v>11</v>
      </c>
      <c r="AN424" t="s">
        <v>61</v>
      </c>
      <c r="AO424" t="s">
        <v>62</v>
      </c>
      <c r="AP424" t="s">
        <v>1535</v>
      </c>
      <c r="AQ424" t="s">
        <v>63</v>
      </c>
      <c r="AR424">
        <v>0</v>
      </c>
      <c r="AS424">
        <v>0</v>
      </c>
      <c r="AT424">
        <v>0</v>
      </c>
      <c r="AU424">
        <v>1</v>
      </c>
      <c r="AV424" t="s">
        <v>11</v>
      </c>
      <c r="AW424">
        <v>12</v>
      </c>
      <c r="AX424" t="s">
        <v>64</v>
      </c>
      <c r="AY424">
        <v>1</v>
      </c>
      <c r="AZ424" t="s">
        <v>90</v>
      </c>
      <c r="BA424">
        <v>41.4987759999999</v>
      </c>
      <c r="BB424">
        <v>-81.695458000000002</v>
      </c>
      <c r="BC424">
        <v>2012</v>
      </c>
      <c r="BD424">
        <v>8</v>
      </c>
      <c r="BE424">
        <v>16852</v>
      </c>
      <c r="BF424">
        <v>162</v>
      </c>
      <c r="BG424">
        <v>390351077011</v>
      </c>
      <c r="BH424">
        <v>2142</v>
      </c>
      <c r="BI424">
        <v>1770609</v>
      </c>
      <c r="BJ424">
        <v>1377</v>
      </c>
      <c r="BK424">
        <v>688</v>
      </c>
      <c r="BL424">
        <v>689</v>
      </c>
      <c r="BM424">
        <v>31.1999999999999</v>
      </c>
      <c r="BN424">
        <v>19</v>
      </c>
      <c r="BO424">
        <v>0</v>
      </c>
      <c r="BP424">
        <v>0</v>
      </c>
      <c r="BQ424">
        <v>0</v>
      </c>
      <c r="BR424">
        <v>35</v>
      </c>
      <c r="BS424">
        <v>50</v>
      </c>
      <c r="BT424">
        <v>14</v>
      </c>
      <c r="BU424">
        <v>173</v>
      </c>
      <c r="BV424">
        <v>326</v>
      </c>
      <c r="BW424">
        <v>228</v>
      </c>
      <c r="BX424">
        <v>82</v>
      </c>
      <c r="BY424">
        <v>93</v>
      </c>
      <c r="BZ424">
        <v>60</v>
      </c>
      <c r="CA424">
        <v>93</v>
      </c>
      <c r="CB424">
        <v>168</v>
      </c>
      <c r="CC424">
        <v>7</v>
      </c>
      <c r="CD424">
        <v>19</v>
      </c>
      <c r="CE424">
        <v>10</v>
      </c>
      <c r="CF424">
        <v>0</v>
      </c>
      <c r="CG424">
        <v>0</v>
      </c>
      <c r="CH424">
        <v>0</v>
      </c>
      <c r="CI424">
        <v>0</v>
      </c>
      <c r="CJ424">
        <v>0</v>
      </c>
      <c r="CK424">
        <v>19</v>
      </c>
      <c r="CL424">
        <v>10</v>
      </c>
      <c r="CM424">
        <v>358</v>
      </c>
      <c r="CN424">
        <v>871</v>
      </c>
      <c r="CO424">
        <v>30</v>
      </c>
      <c r="CP424">
        <v>62</v>
      </c>
      <c r="CQ424">
        <v>0</v>
      </c>
      <c r="CR424">
        <v>19</v>
      </c>
      <c r="CS424">
        <v>37</v>
      </c>
      <c r="CT424">
        <v>22</v>
      </c>
      <c r="CU424">
        <v>1086</v>
      </c>
      <c r="CV424">
        <v>130</v>
      </c>
      <c r="CW424">
        <v>154</v>
      </c>
      <c r="CX424">
        <v>40</v>
      </c>
      <c r="CY424">
        <v>40</v>
      </c>
      <c r="CZ424">
        <v>101</v>
      </c>
      <c r="DA424">
        <v>0</v>
      </c>
      <c r="DB424">
        <v>310</v>
      </c>
      <c r="DC424">
        <v>152</v>
      </c>
      <c r="DD424">
        <v>140</v>
      </c>
      <c r="DE424">
        <v>19</v>
      </c>
      <c r="DF424">
        <v>36786</v>
      </c>
      <c r="DG424">
        <v>1.54</v>
      </c>
      <c r="DH424">
        <v>353</v>
      </c>
      <c r="DI424">
        <v>990</v>
      </c>
      <c r="DJ424">
        <v>896</v>
      </c>
      <c r="DK424">
        <v>94</v>
      </c>
      <c r="DL424">
        <v>55</v>
      </c>
      <c r="DM424">
        <f t="shared" si="66"/>
        <v>0</v>
      </c>
      <c r="DN424">
        <f t="shared" si="67"/>
        <v>1</v>
      </c>
      <c r="DO424">
        <f t="shared" si="68"/>
        <v>0</v>
      </c>
      <c r="DP424">
        <f t="shared" si="69"/>
        <v>0</v>
      </c>
      <c r="DQ424">
        <f t="shared" si="70"/>
        <v>0</v>
      </c>
      <c r="DR424">
        <f t="shared" si="71"/>
        <v>0</v>
      </c>
      <c r="DS424">
        <f t="shared" si="72"/>
        <v>0</v>
      </c>
      <c r="DT424">
        <f t="shared" si="73"/>
        <v>0</v>
      </c>
      <c r="DU424">
        <f t="shared" si="74"/>
        <v>0</v>
      </c>
      <c r="DV424">
        <f t="shared" si="75"/>
        <v>0</v>
      </c>
      <c r="DW424">
        <f t="shared" si="76"/>
        <v>0</v>
      </c>
    </row>
    <row r="425" spans="1:127" x14ac:dyDescent="0.25">
      <c r="A425">
        <v>20128079520</v>
      </c>
      <c r="B425">
        <v>6071</v>
      </c>
      <c r="C425" t="s">
        <v>172</v>
      </c>
      <c r="D425">
        <v>1.39</v>
      </c>
      <c r="E425">
        <v>20120604</v>
      </c>
      <c r="F425" t="s">
        <v>173</v>
      </c>
      <c r="G425" t="s">
        <v>441</v>
      </c>
      <c r="H425">
        <v>0</v>
      </c>
      <c r="I425" t="s">
        <v>40</v>
      </c>
      <c r="J425">
        <v>14</v>
      </c>
      <c r="K425" t="s">
        <v>41</v>
      </c>
      <c r="L425" t="s">
        <v>42</v>
      </c>
      <c r="M425" t="s">
        <v>11</v>
      </c>
      <c r="N425" t="s">
        <v>43</v>
      </c>
      <c r="O425" t="s">
        <v>71</v>
      </c>
      <c r="P425" t="s">
        <v>45</v>
      </c>
      <c r="Q425" t="s">
        <v>94</v>
      </c>
      <c r="R425" t="s">
        <v>179</v>
      </c>
      <c r="S425" t="s">
        <v>96</v>
      </c>
      <c r="T425" t="s">
        <v>1536</v>
      </c>
      <c r="U425" t="s">
        <v>49</v>
      </c>
      <c r="V425" t="s">
        <v>76</v>
      </c>
      <c r="W425" t="s">
        <v>50</v>
      </c>
      <c r="X425">
        <v>19</v>
      </c>
      <c r="Y425" t="s">
        <v>60</v>
      </c>
      <c r="Z425" t="s">
        <v>74</v>
      </c>
      <c r="AA425" t="s">
        <v>54</v>
      </c>
      <c r="AB425" t="s">
        <v>11</v>
      </c>
      <c r="AC425" t="s">
        <v>442</v>
      </c>
      <c r="AD425" t="s">
        <v>111</v>
      </c>
      <c r="AE425" t="s">
        <v>47</v>
      </c>
      <c r="AF425" t="s">
        <v>98</v>
      </c>
      <c r="AG425" t="s">
        <v>59</v>
      </c>
      <c r="AH425">
        <v>52</v>
      </c>
      <c r="AI425" t="s">
        <v>60</v>
      </c>
      <c r="AJ425" t="s">
        <v>76</v>
      </c>
      <c r="AK425" t="s">
        <v>77</v>
      </c>
      <c r="AL425" t="s">
        <v>54</v>
      </c>
      <c r="AM425" t="s">
        <v>11</v>
      </c>
      <c r="AN425" t="s">
        <v>61</v>
      </c>
      <c r="AO425" t="s">
        <v>62</v>
      </c>
      <c r="AP425" t="s">
        <v>1537</v>
      </c>
      <c r="AQ425" t="s">
        <v>130</v>
      </c>
      <c r="AR425">
        <v>0</v>
      </c>
      <c r="AS425">
        <v>0</v>
      </c>
      <c r="AT425">
        <v>1</v>
      </c>
      <c r="AU425">
        <v>0</v>
      </c>
      <c r="AV425" t="s">
        <v>11</v>
      </c>
      <c r="AW425">
        <v>12</v>
      </c>
      <c r="AX425" t="s">
        <v>64</v>
      </c>
      <c r="AY425">
        <v>1</v>
      </c>
      <c r="AZ425" t="s">
        <v>90</v>
      </c>
      <c r="BA425">
        <v>41.508986</v>
      </c>
      <c r="BB425">
        <v>-81.679903999999894</v>
      </c>
      <c r="BC425">
        <v>2012</v>
      </c>
      <c r="BD425">
        <v>6</v>
      </c>
      <c r="BE425">
        <v>16887</v>
      </c>
      <c r="BF425">
        <v>164</v>
      </c>
      <c r="BG425">
        <v>390351078022</v>
      </c>
      <c r="BH425">
        <v>9</v>
      </c>
      <c r="BI425">
        <v>1113073</v>
      </c>
      <c r="BJ425">
        <v>2971</v>
      </c>
      <c r="BK425">
        <v>1548</v>
      </c>
      <c r="BL425">
        <v>1423</v>
      </c>
      <c r="BM425">
        <v>27.5</v>
      </c>
      <c r="BN425">
        <v>113</v>
      </c>
      <c r="BO425">
        <v>52</v>
      </c>
      <c r="BP425">
        <v>60</v>
      </c>
      <c r="BQ425">
        <v>142</v>
      </c>
      <c r="BR425">
        <v>224</v>
      </c>
      <c r="BS425">
        <v>138</v>
      </c>
      <c r="BT425">
        <v>50</v>
      </c>
      <c r="BU425">
        <v>325</v>
      </c>
      <c r="BV425">
        <v>653</v>
      </c>
      <c r="BW425">
        <v>284</v>
      </c>
      <c r="BX425">
        <v>131</v>
      </c>
      <c r="BY425">
        <v>48</v>
      </c>
      <c r="BZ425">
        <v>83</v>
      </c>
      <c r="CA425">
        <v>198</v>
      </c>
      <c r="CB425">
        <v>100</v>
      </c>
      <c r="CC425">
        <v>55</v>
      </c>
      <c r="CD425">
        <v>104</v>
      </c>
      <c r="CE425">
        <v>51</v>
      </c>
      <c r="CF425">
        <v>66</v>
      </c>
      <c r="CG425">
        <v>8</v>
      </c>
      <c r="CH425">
        <v>40</v>
      </c>
      <c r="CI425">
        <v>15</v>
      </c>
      <c r="CJ425">
        <v>31</v>
      </c>
      <c r="CK425">
        <v>367</v>
      </c>
      <c r="CL425">
        <v>211</v>
      </c>
      <c r="CM425">
        <v>1067</v>
      </c>
      <c r="CN425">
        <v>1220</v>
      </c>
      <c r="CO425">
        <v>8</v>
      </c>
      <c r="CP425">
        <v>561</v>
      </c>
      <c r="CQ425">
        <v>0</v>
      </c>
      <c r="CR425">
        <v>78</v>
      </c>
      <c r="CS425">
        <v>37</v>
      </c>
      <c r="CT425">
        <v>89</v>
      </c>
      <c r="CU425">
        <v>1867</v>
      </c>
      <c r="CV425">
        <v>288</v>
      </c>
      <c r="CW425">
        <v>213</v>
      </c>
      <c r="CX425">
        <v>33</v>
      </c>
      <c r="CY425">
        <v>80</v>
      </c>
      <c r="CZ425">
        <v>207</v>
      </c>
      <c r="DA425">
        <v>105</v>
      </c>
      <c r="DB425">
        <v>362</v>
      </c>
      <c r="DC425">
        <v>276</v>
      </c>
      <c r="DD425">
        <v>268</v>
      </c>
      <c r="DE425">
        <v>35</v>
      </c>
      <c r="DF425">
        <v>22898</v>
      </c>
      <c r="DG425">
        <v>1.84</v>
      </c>
      <c r="DH425">
        <v>694</v>
      </c>
      <c r="DI425">
        <v>2044</v>
      </c>
      <c r="DJ425">
        <v>1616</v>
      </c>
      <c r="DK425">
        <v>428</v>
      </c>
      <c r="DL425">
        <v>0</v>
      </c>
      <c r="DM425">
        <f t="shared" si="66"/>
        <v>0</v>
      </c>
      <c r="DN425">
        <f t="shared" si="67"/>
        <v>1</v>
      </c>
      <c r="DO425">
        <f t="shared" si="68"/>
        <v>0</v>
      </c>
      <c r="DP425">
        <f t="shared" si="69"/>
        <v>0</v>
      </c>
      <c r="DQ425">
        <f t="shared" si="70"/>
        <v>0</v>
      </c>
      <c r="DR425">
        <f t="shared" si="71"/>
        <v>0</v>
      </c>
      <c r="DS425">
        <f t="shared" si="72"/>
        <v>0</v>
      </c>
      <c r="DT425">
        <f t="shared" si="73"/>
        <v>0</v>
      </c>
      <c r="DU425">
        <f t="shared" si="74"/>
        <v>0</v>
      </c>
      <c r="DV425">
        <f t="shared" si="75"/>
        <v>0</v>
      </c>
      <c r="DW425">
        <f t="shared" si="76"/>
        <v>0</v>
      </c>
    </row>
    <row r="426" spans="1:127" x14ac:dyDescent="0.25">
      <c r="A426">
        <v>20128080940</v>
      </c>
      <c r="B426">
        <v>6893</v>
      </c>
      <c r="C426" t="s">
        <v>164</v>
      </c>
      <c r="D426">
        <v>1.36</v>
      </c>
      <c r="E426">
        <v>20120624</v>
      </c>
      <c r="F426" t="s">
        <v>152</v>
      </c>
      <c r="G426">
        <v>6615</v>
      </c>
      <c r="H426">
        <v>0</v>
      </c>
      <c r="I426" t="s">
        <v>161</v>
      </c>
      <c r="J426">
        <v>16</v>
      </c>
      <c r="K426" t="s">
        <v>41</v>
      </c>
      <c r="L426" t="s">
        <v>42</v>
      </c>
      <c r="M426" t="s">
        <v>11</v>
      </c>
      <c r="N426" t="s">
        <v>43</v>
      </c>
      <c r="O426" t="s">
        <v>71</v>
      </c>
      <c r="P426" t="s">
        <v>45</v>
      </c>
      <c r="Q426" t="s">
        <v>72</v>
      </c>
      <c r="R426" t="s">
        <v>195</v>
      </c>
      <c r="S426" t="s">
        <v>98</v>
      </c>
      <c r="T426" t="s">
        <v>1538</v>
      </c>
      <c r="U426" t="s">
        <v>59</v>
      </c>
      <c r="V426" t="s">
        <v>50</v>
      </c>
      <c r="W426" t="s">
        <v>51</v>
      </c>
      <c r="X426">
        <v>6</v>
      </c>
      <c r="Y426" t="s">
        <v>60</v>
      </c>
      <c r="Z426" t="s">
        <v>74</v>
      </c>
      <c r="AA426" t="s">
        <v>54</v>
      </c>
      <c r="AB426" t="s">
        <v>11</v>
      </c>
      <c r="AC426" t="s">
        <v>86</v>
      </c>
      <c r="AD426" t="s">
        <v>97</v>
      </c>
      <c r="AE426" t="s">
        <v>54</v>
      </c>
      <c r="AF426" t="s">
        <v>48</v>
      </c>
      <c r="AG426" t="s">
        <v>150</v>
      </c>
      <c r="AH426">
        <v>38</v>
      </c>
      <c r="AI426" t="s">
        <v>60</v>
      </c>
      <c r="AJ426" t="s">
        <v>76</v>
      </c>
      <c r="AK426" t="s">
        <v>77</v>
      </c>
      <c r="AL426" t="s">
        <v>54</v>
      </c>
      <c r="AM426" t="s">
        <v>11</v>
      </c>
      <c r="AN426" t="s">
        <v>61</v>
      </c>
      <c r="AO426" t="s">
        <v>62</v>
      </c>
      <c r="AP426" t="s">
        <v>1539</v>
      </c>
      <c r="AQ426" t="s">
        <v>63</v>
      </c>
      <c r="AR426">
        <v>0</v>
      </c>
      <c r="AS426">
        <v>0</v>
      </c>
      <c r="AT426">
        <v>1</v>
      </c>
      <c r="AU426">
        <v>0</v>
      </c>
      <c r="AV426" t="s">
        <v>11</v>
      </c>
      <c r="AW426">
        <v>12</v>
      </c>
      <c r="AX426" t="s">
        <v>64</v>
      </c>
      <c r="AY426">
        <v>1</v>
      </c>
      <c r="AZ426" t="s">
        <v>90</v>
      </c>
      <c r="BA426">
        <v>41.478807000000003</v>
      </c>
      <c r="BB426">
        <v>-81.730242000000004</v>
      </c>
      <c r="BC426">
        <v>2012</v>
      </c>
      <c r="BD426">
        <v>6</v>
      </c>
      <c r="BE426">
        <v>16926</v>
      </c>
      <c r="BF426">
        <v>53</v>
      </c>
      <c r="BG426">
        <v>390351019012</v>
      </c>
      <c r="BH426">
        <v>303</v>
      </c>
      <c r="BI426">
        <v>331774</v>
      </c>
      <c r="BJ426">
        <v>890</v>
      </c>
      <c r="BK426">
        <v>400</v>
      </c>
      <c r="BL426">
        <v>490</v>
      </c>
      <c r="BM426">
        <v>24.1</v>
      </c>
      <c r="BN426">
        <v>68</v>
      </c>
      <c r="BO426">
        <v>28</v>
      </c>
      <c r="BP426">
        <v>51</v>
      </c>
      <c r="BQ426">
        <v>56</v>
      </c>
      <c r="BR426">
        <v>86</v>
      </c>
      <c r="BS426">
        <v>20</v>
      </c>
      <c r="BT426">
        <v>65</v>
      </c>
      <c r="BU426">
        <v>89</v>
      </c>
      <c r="BV426">
        <v>12</v>
      </c>
      <c r="BW426">
        <v>48</v>
      </c>
      <c r="BX426">
        <v>32</v>
      </c>
      <c r="BY426">
        <v>38</v>
      </c>
      <c r="BZ426">
        <v>144</v>
      </c>
      <c r="CA426">
        <v>50</v>
      </c>
      <c r="CB426">
        <v>22</v>
      </c>
      <c r="CC426">
        <v>26</v>
      </c>
      <c r="CD426">
        <v>0</v>
      </c>
      <c r="CE426">
        <v>0</v>
      </c>
      <c r="CF426">
        <v>8</v>
      </c>
      <c r="CG426">
        <v>12</v>
      </c>
      <c r="CH426">
        <v>11</v>
      </c>
      <c r="CI426">
        <v>24</v>
      </c>
      <c r="CJ426">
        <v>0</v>
      </c>
      <c r="CK426">
        <v>203</v>
      </c>
      <c r="CL426">
        <v>55</v>
      </c>
      <c r="CM426">
        <v>320</v>
      </c>
      <c r="CN426">
        <v>502</v>
      </c>
      <c r="CO426">
        <v>0</v>
      </c>
      <c r="CP426">
        <v>0</v>
      </c>
      <c r="CQ426">
        <v>0</v>
      </c>
      <c r="CR426">
        <v>68</v>
      </c>
      <c r="CS426">
        <v>0</v>
      </c>
      <c r="CT426">
        <v>250</v>
      </c>
      <c r="CU426">
        <v>427</v>
      </c>
      <c r="CV426">
        <v>124</v>
      </c>
      <c r="CW426">
        <v>161</v>
      </c>
      <c r="CX426">
        <v>50</v>
      </c>
      <c r="CY426">
        <v>49</v>
      </c>
      <c r="CZ426">
        <v>35</v>
      </c>
      <c r="DA426">
        <v>8</v>
      </c>
      <c r="DB426">
        <v>0</v>
      </c>
      <c r="DC426">
        <v>0</v>
      </c>
      <c r="DD426">
        <v>0</v>
      </c>
      <c r="DE426">
        <v>0</v>
      </c>
      <c r="DF426">
        <v>15294</v>
      </c>
      <c r="DG426">
        <v>2.82</v>
      </c>
      <c r="DH426">
        <v>117</v>
      </c>
      <c r="DI426">
        <v>390</v>
      </c>
      <c r="DJ426">
        <v>316</v>
      </c>
      <c r="DK426">
        <v>74</v>
      </c>
      <c r="DL426">
        <v>101</v>
      </c>
      <c r="DM426">
        <f t="shared" si="66"/>
        <v>0</v>
      </c>
      <c r="DN426">
        <f t="shared" si="67"/>
        <v>1</v>
      </c>
      <c r="DO426">
        <f t="shared" si="68"/>
        <v>0</v>
      </c>
      <c r="DP426">
        <f t="shared" si="69"/>
        <v>0</v>
      </c>
      <c r="DQ426">
        <f t="shared" si="70"/>
        <v>0</v>
      </c>
      <c r="DR426">
        <f t="shared" si="71"/>
        <v>0</v>
      </c>
      <c r="DS426">
        <f t="shared" si="72"/>
        <v>0</v>
      </c>
      <c r="DT426">
        <f t="shared" si="73"/>
        <v>0</v>
      </c>
      <c r="DU426">
        <f t="shared" si="74"/>
        <v>0</v>
      </c>
      <c r="DV426">
        <f t="shared" si="75"/>
        <v>0</v>
      </c>
      <c r="DW426">
        <f t="shared" si="76"/>
        <v>0</v>
      </c>
    </row>
    <row r="427" spans="1:127" x14ac:dyDescent="0.25">
      <c r="A427">
        <v>20128111816</v>
      </c>
      <c r="B427">
        <v>8700</v>
      </c>
      <c r="C427" t="s">
        <v>65</v>
      </c>
      <c r="D427">
        <v>4.87</v>
      </c>
      <c r="E427">
        <v>20120812</v>
      </c>
      <c r="F427" t="s">
        <v>66</v>
      </c>
      <c r="G427">
        <v>9810</v>
      </c>
      <c r="H427">
        <v>0</v>
      </c>
      <c r="I427" t="s">
        <v>161</v>
      </c>
      <c r="J427">
        <v>2</v>
      </c>
      <c r="K427" t="s">
        <v>68</v>
      </c>
      <c r="L427" t="s">
        <v>42</v>
      </c>
      <c r="M427" t="s">
        <v>11</v>
      </c>
      <c r="N427" t="s">
        <v>43</v>
      </c>
      <c r="O427" t="s">
        <v>44</v>
      </c>
      <c r="P427" t="s">
        <v>45</v>
      </c>
      <c r="Q427" t="s">
        <v>72</v>
      </c>
      <c r="R427" t="s">
        <v>47</v>
      </c>
      <c r="S427" t="s">
        <v>48</v>
      </c>
      <c r="T427" t="s">
        <v>1540</v>
      </c>
      <c r="U427" t="s">
        <v>110</v>
      </c>
      <c r="V427" t="s">
        <v>47</v>
      </c>
      <c r="W427" t="s">
        <v>47</v>
      </c>
      <c r="X427">
        <v>0</v>
      </c>
      <c r="Y427" t="s">
        <v>11</v>
      </c>
      <c r="Z427" t="s">
        <v>132</v>
      </c>
      <c r="AA427">
        <v>0</v>
      </c>
      <c r="AB427" t="s">
        <v>11</v>
      </c>
      <c r="AC427" t="s">
        <v>75</v>
      </c>
      <c r="AD427" t="s">
        <v>97</v>
      </c>
      <c r="AE427" t="s">
        <v>119</v>
      </c>
      <c r="AF427" t="s">
        <v>98</v>
      </c>
      <c r="AG427" t="s">
        <v>59</v>
      </c>
      <c r="AH427">
        <v>47</v>
      </c>
      <c r="AI427" t="s">
        <v>60</v>
      </c>
      <c r="AJ427" t="s">
        <v>50</v>
      </c>
      <c r="AK427" t="s">
        <v>51</v>
      </c>
      <c r="AL427">
        <v>0</v>
      </c>
      <c r="AM427" t="s">
        <v>11</v>
      </c>
      <c r="AN427" t="s">
        <v>61</v>
      </c>
      <c r="AO427" t="s">
        <v>62</v>
      </c>
      <c r="AP427" t="s">
        <v>1541</v>
      </c>
      <c r="AQ427" t="s">
        <v>63</v>
      </c>
      <c r="AR427">
        <v>0</v>
      </c>
      <c r="AS427">
        <v>0</v>
      </c>
      <c r="AT427">
        <v>0</v>
      </c>
      <c r="AU427">
        <v>1</v>
      </c>
      <c r="AV427" t="s">
        <v>11</v>
      </c>
      <c r="AW427">
        <v>12</v>
      </c>
      <c r="AX427" t="s">
        <v>64</v>
      </c>
      <c r="AY427">
        <v>1</v>
      </c>
      <c r="AZ427" t="s">
        <v>90</v>
      </c>
      <c r="BA427">
        <v>41.479982</v>
      </c>
      <c r="BB427">
        <v>-81.750383999999897</v>
      </c>
      <c r="BC427">
        <v>2012</v>
      </c>
      <c r="BD427">
        <v>8</v>
      </c>
      <c r="BE427">
        <v>17008</v>
      </c>
      <c r="BF427">
        <v>58</v>
      </c>
      <c r="BG427">
        <v>390351011012</v>
      </c>
      <c r="BH427">
        <v>1594</v>
      </c>
      <c r="BI427">
        <v>159137</v>
      </c>
      <c r="BJ427">
        <v>807</v>
      </c>
      <c r="BK427">
        <v>427</v>
      </c>
      <c r="BL427">
        <v>380</v>
      </c>
      <c r="BM427">
        <v>46.799999999999898</v>
      </c>
      <c r="BN427">
        <v>43</v>
      </c>
      <c r="BO427">
        <v>10</v>
      </c>
      <c r="BP427">
        <v>9</v>
      </c>
      <c r="BQ427">
        <v>20</v>
      </c>
      <c r="BR427">
        <v>31</v>
      </c>
      <c r="BS427">
        <v>26</v>
      </c>
      <c r="BT427">
        <v>18</v>
      </c>
      <c r="BU427">
        <v>11</v>
      </c>
      <c r="BV427">
        <v>21</v>
      </c>
      <c r="BW427">
        <v>75</v>
      </c>
      <c r="BX427">
        <v>58</v>
      </c>
      <c r="BY427">
        <v>57</v>
      </c>
      <c r="BZ427">
        <v>85</v>
      </c>
      <c r="CA427">
        <v>70</v>
      </c>
      <c r="CB427">
        <v>117</v>
      </c>
      <c r="CC427">
        <v>62</v>
      </c>
      <c r="CD427">
        <v>8</v>
      </c>
      <c r="CE427">
        <v>27</v>
      </c>
      <c r="CF427">
        <v>9</v>
      </c>
      <c r="CG427">
        <v>6</v>
      </c>
      <c r="CH427">
        <v>27</v>
      </c>
      <c r="CI427">
        <v>0</v>
      </c>
      <c r="CJ427">
        <v>17</v>
      </c>
      <c r="CK427">
        <v>82</v>
      </c>
      <c r="CL427">
        <v>86</v>
      </c>
      <c r="CM427">
        <v>451</v>
      </c>
      <c r="CN427">
        <v>263</v>
      </c>
      <c r="CO427">
        <v>0</v>
      </c>
      <c r="CP427">
        <v>40</v>
      </c>
      <c r="CQ427">
        <v>0</v>
      </c>
      <c r="CR427">
        <v>5</v>
      </c>
      <c r="CS427">
        <v>48</v>
      </c>
      <c r="CT427">
        <v>75</v>
      </c>
      <c r="CU427">
        <v>639</v>
      </c>
      <c r="CV427">
        <v>169</v>
      </c>
      <c r="CW427">
        <v>133</v>
      </c>
      <c r="CX427">
        <v>36</v>
      </c>
      <c r="CY427">
        <v>48</v>
      </c>
      <c r="CZ427">
        <v>147</v>
      </c>
      <c r="DA427">
        <v>60</v>
      </c>
      <c r="DB427">
        <v>30</v>
      </c>
      <c r="DC427">
        <v>16</v>
      </c>
      <c r="DD427">
        <v>0</v>
      </c>
      <c r="DE427">
        <v>0</v>
      </c>
      <c r="DF427">
        <v>13778</v>
      </c>
      <c r="DG427">
        <v>1.32</v>
      </c>
      <c r="DH427">
        <v>295</v>
      </c>
      <c r="DI427">
        <v>741</v>
      </c>
      <c r="DJ427">
        <v>610</v>
      </c>
      <c r="DK427">
        <v>131</v>
      </c>
      <c r="DL427">
        <v>25</v>
      </c>
      <c r="DM427">
        <f t="shared" si="66"/>
        <v>0</v>
      </c>
      <c r="DN427">
        <f t="shared" si="67"/>
        <v>1</v>
      </c>
      <c r="DO427">
        <f t="shared" si="68"/>
        <v>0</v>
      </c>
      <c r="DP427">
        <f t="shared" si="69"/>
        <v>0</v>
      </c>
      <c r="DQ427">
        <f t="shared" si="70"/>
        <v>0</v>
      </c>
      <c r="DR427">
        <f t="shared" si="71"/>
        <v>0</v>
      </c>
      <c r="DS427">
        <f t="shared" si="72"/>
        <v>0</v>
      </c>
      <c r="DT427">
        <f t="shared" si="73"/>
        <v>0</v>
      </c>
      <c r="DU427">
        <f t="shared" si="74"/>
        <v>0</v>
      </c>
      <c r="DV427">
        <f t="shared" si="75"/>
        <v>0</v>
      </c>
      <c r="DW427">
        <f t="shared" si="76"/>
        <v>0</v>
      </c>
    </row>
    <row r="428" spans="1:127" x14ac:dyDescent="0.25">
      <c r="A428">
        <v>20128061673</v>
      </c>
      <c r="B428">
        <v>4809</v>
      </c>
      <c r="C428" t="s">
        <v>184</v>
      </c>
      <c r="D428">
        <v>18</v>
      </c>
      <c r="E428">
        <v>20120504</v>
      </c>
      <c r="F428" t="s">
        <v>133</v>
      </c>
      <c r="G428" t="s">
        <v>297</v>
      </c>
      <c r="H428">
        <v>0</v>
      </c>
      <c r="I428" t="s">
        <v>125</v>
      </c>
      <c r="J428">
        <v>11</v>
      </c>
      <c r="K428" t="s">
        <v>41</v>
      </c>
      <c r="L428" t="s">
        <v>42</v>
      </c>
      <c r="M428" t="s">
        <v>11</v>
      </c>
      <c r="N428" t="s">
        <v>70</v>
      </c>
      <c r="O428" t="s">
        <v>44</v>
      </c>
      <c r="P428" t="s">
        <v>45</v>
      </c>
      <c r="Q428" t="s">
        <v>153</v>
      </c>
      <c r="R428" t="s">
        <v>47</v>
      </c>
      <c r="S428" t="s">
        <v>48</v>
      </c>
      <c r="T428" t="s">
        <v>1542</v>
      </c>
      <c r="U428" t="s">
        <v>150</v>
      </c>
      <c r="V428" t="s">
        <v>50</v>
      </c>
      <c r="W428" t="s">
        <v>51</v>
      </c>
      <c r="X428">
        <v>28</v>
      </c>
      <c r="Y428" t="s">
        <v>60</v>
      </c>
      <c r="Z428" t="s">
        <v>298</v>
      </c>
      <c r="AA428" t="s">
        <v>54</v>
      </c>
      <c r="AB428" t="s">
        <v>11</v>
      </c>
      <c r="AC428" t="s">
        <v>86</v>
      </c>
      <c r="AD428" t="s">
        <v>232</v>
      </c>
      <c r="AE428" t="s">
        <v>47</v>
      </c>
      <c r="AF428" t="s">
        <v>98</v>
      </c>
      <c r="AG428" t="s">
        <v>59</v>
      </c>
      <c r="AH428" t="s">
        <v>11</v>
      </c>
      <c r="AI428" t="s">
        <v>11</v>
      </c>
      <c r="AJ428" t="s">
        <v>77</v>
      </c>
      <c r="AK428" t="s">
        <v>76</v>
      </c>
      <c r="AL428">
        <v>0</v>
      </c>
      <c r="AM428" t="s">
        <v>11</v>
      </c>
      <c r="AN428" t="s">
        <v>61</v>
      </c>
      <c r="AO428" t="s">
        <v>62</v>
      </c>
      <c r="AP428" t="s">
        <v>1543</v>
      </c>
      <c r="AQ428" t="s">
        <v>63</v>
      </c>
      <c r="AR428">
        <v>0</v>
      </c>
      <c r="AS428">
        <v>0</v>
      </c>
      <c r="AT428">
        <v>0</v>
      </c>
      <c r="AU428">
        <v>0</v>
      </c>
      <c r="AV428" t="s">
        <v>11</v>
      </c>
      <c r="AW428">
        <v>12</v>
      </c>
      <c r="AX428" t="s">
        <v>64</v>
      </c>
      <c r="AY428">
        <v>1</v>
      </c>
      <c r="AZ428" t="s">
        <v>90</v>
      </c>
      <c r="BA428">
        <v>41.500480000000003</v>
      </c>
      <c r="BB428">
        <v>-81.684488000000002</v>
      </c>
      <c r="BC428">
        <v>2012</v>
      </c>
      <c r="BD428">
        <v>5</v>
      </c>
      <c r="BE428">
        <v>17127</v>
      </c>
      <c r="BF428">
        <v>162</v>
      </c>
      <c r="BG428">
        <v>390351077011</v>
      </c>
      <c r="BH428">
        <v>2142</v>
      </c>
      <c r="BI428">
        <v>1770609</v>
      </c>
      <c r="BJ428">
        <v>1377</v>
      </c>
      <c r="BK428">
        <v>688</v>
      </c>
      <c r="BL428">
        <v>689</v>
      </c>
      <c r="BM428">
        <v>31.1999999999999</v>
      </c>
      <c r="BN428">
        <v>19</v>
      </c>
      <c r="BO428">
        <v>0</v>
      </c>
      <c r="BP428">
        <v>0</v>
      </c>
      <c r="BQ428">
        <v>0</v>
      </c>
      <c r="BR428">
        <v>35</v>
      </c>
      <c r="BS428">
        <v>50</v>
      </c>
      <c r="BT428">
        <v>14</v>
      </c>
      <c r="BU428">
        <v>173</v>
      </c>
      <c r="BV428">
        <v>326</v>
      </c>
      <c r="BW428">
        <v>228</v>
      </c>
      <c r="BX428">
        <v>82</v>
      </c>
      <c r="BY428">
        <v>93</v>
      </c>
      <c r="BZ428">
        <v>60</v>
      </c>
      <c r="CA428">
        <v>93</v>
      </c>
      <c r="CB428">
        <v>168</v>
      </c>
      <c r="CC428">
        <v>7</v>
      </c>
      <c r="CD428">
        <v>19</v>
      </c>
      <c r="CE428">
        <v>10</v>
      </c>
      <c r="CF428">
        <v>0</v>
      </c>
      <c r="CG428">
        <v>0</v>
      </c>
      <c r="CH428">
        <v>0</v>
      </c>
      <c r="CI428">
        <v>0</v>
      </c>
      <c r="CJ428">
        <v>0</v>
      </c>
      <c r="CK428">
        <v>19</v>
      </c>
      <c r="CL428">
        <v>10</v>
      </c>
      <c r="CM428">
        <v>358</v>
      </c>
      <c r="CN428">
        <v>871</v>
      </c>
      <c r="CO428">
        <v>30</v>
      </c>
      <c r="CP428">
        <v>62</v>
      </c>
      <c r="CQ428">
        <v>0</v>
      </c>
      <c r="CR428">
        <v>19</v>
      </c>
      <c r="CS428">
        <v>37</v>
      </c>
      <c r="CT428">
        <v>22</v>
      </c>
      <c r="CU428">
        <v>1086</v>
      </c>
      <c r="CV428">
        <v>130</v>
      </c>
      <c r="CW428">
        <v>154</v>
      </c>
      <c r="CX428">
        <v>40</v>
      </c>
      <c r="CY428">
        <v>40</v>
      </c>
      <c r="CZ428">
        <v>101</v>
      </c>
      <c r="DA428">
        <v>0</v>
      </c>
      <c r="DB428">
        <v>310</v>
      </c>
      <c r="DC428">
        <v>152</v>
      </c>
      <c r="DD428">
        <v>140</v>
      </c>
      <c r="DE428">
        <v>19</v>
      </c>
      <c r="DF428">
        <v>36786</v>
      </c>
      <c r="DG428">
        <v>1.54</v>
      </c>
      <c r="DH428">
        <v>353</v>
      </c>
      <c r="DI428">
        <v>990</v>
      </c>
      <c r="DJ428">
        <v>896</v>
      </c>
      <c r="DK428">
        <v>94</v>
      </c>
      <c r="DL428">
        <v>55</v>
      </c>
      <c r="DM428">
        <f t="shared" si="66"/>
        <v>0</v>
      </c>
      <c r="DN428">
        <f t="shared" si="67"/>
        <v>1</v>
      </c>
      <c r="DO428">
        <f t="shared" si="68"/>
        <v>0</v>
      </c>
      <c r="DP428">
        <f t="shared" si="69"/>
        <v>0</v>
      </c>
      <c r="DQ428">
        <f t="shared" si="70"/>
        <v>0</v>
      </c>
      <c r="DR428">
        <f t="shared" si="71"/>
        <v>0</v>
      </c>
      <c r="DS428">
        <f t="shared" si="72"/>
        <v>0</v>
      </c>
      <c r="DT428">
        <f t="shared" si="73"/>
        <v>0</v>
      </c>
      <c r="DU428">
        <f t="shared" si="74"/>
        <v>0</v>
      </c>
      <c r="DV428">
        <f t="shared" si="75"/>
        <v>0</v>
      </c>
      <c r="DW428">
        <f t="shared" si="76"/>
        <v>0</v>
      </c>
    </row>
    <row r="429" spans="1:127" x14ac:dyDescent="0.25">
      <c r="A429">
        <v>20128061677</v>
      </c>
      <c r="B429">
        <v>4805</v>
      </c>
      <c r="C429" t="s">
        <v>443</v>
      </c>
      <c r="D429">
        <v>0.52</v>
      </c>
      <c r="E429">
        <v>20120504</v>
      </c>
      <c r="F429" t="s">
        <v>253</v>
      </c>
      <c r="G429" t="s">
        <v>226</v>
      </c>
      <c r="H429">
        <v>0</v>
      </c>
      <c r="I429" t="s">
        <v>125</v>
      </c>
      <c r="J429">
        <v>8</v>
      </c>
      <c r="K429" t="s">
        <v>41</v>
      </c>
      <c r="L429" t="s">
        <v>42</v>
      </c>
      <c r="M429" t="s">
        <v>11</v>
      </c>
      <c r="N429" t="s">
        <v>43</v>
      </c>
      <c r="O429" t="s">
        <v>71</v>
      </c>
      <c r="P429" t="s">
        <v>45</v>
      </c>
      <c r="Q429" t="s">
        <v>94</v>
      </c>
      <c r="R429" t="s">
        <v>95</v>
      </c>
      <c r="S429" t="s">
        <v>88</v>
      </c>
      <c r="T429" t="s">
        <v>1544</v>
      </c>
      <c r="U429" t="s">
        <v>89</v>
      </c>
      <c r="V429" t="s">
        <v>76</v>
      </c>
      <c r="W429" t="s">
        <v>50</v>
      </c>
      <c r="X429">
        <v>32</v>
      </c>
      <c r="Y429" t="s">
        <v>52</v>
      </c>
      <c r="Z429" t="s">
        <v>85</v>
      </c>
      <c r="AA429" t="s">
        <v>54</v>
      </c>
      <c r="AB429" t="s">
        <v>11</v>
      </c>
      <c r="AC429" t="s">
        <v>86</v>
      </c>
      <c r="AD429" t="s">
        <v>56</v>
      </c>
      <c r="AE429" t="s">
        <v>57</v>
      </c>
      <c r="AF429" t="s">
        <v>98</v>
      </c>
      <c r="AG429" t="s">
        <v>59</v>
      </c>
      <c r="AH429">
        <v>50</v>
      </c>
      <c r="AI429" t="s">
        <v>52</v>
      </c>
      <c r="AJ429" t="s">
        <v>77</v>
      </c>
      <c r="AK429" t="s">
        <v>76</v>
      </c>
      <c r="AL429" t="s">
        <v>54</v>
      </c>
      <c r="AM429" t="s">
        <v>11</v>
      </c>
      <c r="AN429" t="s">
        <v>61</v>
      </c>
      <c r="AO429" t="s">
        <v>62</v>
      </c>
      <c r="AP429" t="s">
        <v>1545</v>
      </c>
      <c r="AQ429" t="s">
        <v>63</v>
      </c>
      <c r="AR429">
        <v>0</v>
      </c>
      <c r="AS429">
        <v>0</v>
      </c>
      <c r="AT429">
        <v>0</v>
      </c>
      <c r="AU429">
        <v>1</v>
      </c>
      <c r="AV429" t="s">
        <v>11</v>
      </c>
      <c r="AW429">
        <v>12</v>
      </c>
      <c r="AX429" t="s">
        <v>64</v>
      </c>
      <c r="AY429">
        <v>1</v>
      </c>
      <c r="AZ429" t="s">
        <v>90</v>
      </c>
      <c r="BA429">
        <v>41.507409000000003</v>
      </c>
      <c r="BB429">
        <v>-81.687703999999897</v>
      </c>
      <c r="BC429">
        <v>2012</v>
      </c>
      <c r="BD429">
        <v>5</v>
      </c>
      <c r="BE429">
        <v>17128</v>
      </c>
      <c r="BF429">
        <v>163</v>
      </c>
      <c r="BG429">
        <v>390351078021</v>
      </c>
      <c r="BH429">
        <v>1904</v>
      </c>
      <c r="BI429">
        <v>417649</v>
      </c>
      <c r="BJ429">
        <v>366</v>
      </c>
      <c r="BK429">
        <v>192</v>
      </c>
      <c r="BL429">
        <v>174</v>
      </c>
      <c r="BM429">
        <v>58.299999999999898</v>
      </c>
      <c r="BN429">
        <v>0</v>
      </c>
      <c r="BO429">
        <v>0</v>
      </c>
      <c r="BP429">
        <v>0</v>
      </c>
      <c r="BQ429">
        <v>0</v>
      </c>
      <c r="BR429">
        <v>0</v>
      </c>
      <c r="BS429">
        <v>21</v>
      </c>
      <c r="BT429">
        <v>0</v>
      </c>
      <c r="BU429">
        <v>0</v>
      </c>
      <c r="BV429">
        <v>19</v>
      </c>
      <c r="BW429">
        <v>31</v>
      </c>
      <c r="BX429">
        <v>0</v>
      </c>
      <c r="BY429">
        <v>0</v>
      </c>
      <c r="BZ429">
        <v>10</v>
      </c>
      <c r="CA429">
        <v>44</v>
      </c>
      <c r="CB429">
        <v>80</v>
      </c>
      <c r="CC429">
        <v>11</v>
      </c>
      <c r="CD429">
        <v>29</v>
      </c>
      <c r="CE429">
        <v>27</v>
      </c>
      <c r="CF429">
        <v>23</v>
      </c>
      <c r="CG429">
        <v>26</v>
      </c>
      <c r="CH429">
        <v>23</v>
      </c>
      <c r="CI429">
        <v>18</v>
      </c>
      <c r="CJ429">
        <v>4</v>
      </c>
      <c r="CK429">
        <v>0</v>
      </c>
      <c r="CL429">
        <v>121</v>
      </c>
      <c r="CM429">
        <v>229</v>
      </c>
      <c r="CN429">
        <v>70</v>
      </c>
      <c r="CO429">
        <v>0</v>
      </c>
      <c r="CP429">
        <v>48</v>
      </c>
      <c r="CQ429">
        <v>0</v>
      </c>
      <c r="CR429">
        <v>0</v>
      </c>
      <c r="CS429">
        <v>19</v>
      </c>
      <c r="CT429">
        <v>0</v>
      </c>
      <c r="CU429">
        <v>345</v>
      </c>
      <c r="CV429">
        <v>77</v>
      </c>
      <c r="CW429">
        <v>153</v>
      </c>
      <c r="CX429">
        <v>10</v>
      </c>
      <c r="CY429">
        <v>0</v>
      </c>
      <c r="CZ429">
        <v>59</v>
      </c>
      <c r="DA429">
        <v>23</v>
      </c>
      <c r="DB429">
        <v>16</v>
      </c>
      <c r="DC429">
        <v>7</v>
      </c>
      <c r="DD429">
        <v>0</v>
      </c>
      <c r="DE429">
        <v>0</v>
      </c>
      <c r="DF429">
        <v>8771</v>
      </c>
      <c r="DG429">
        <v>1.35</v>
      </c>
      <c r="DH429">
        <v>224</v>
      </c>
      <c r="DI429">
        <v>356</v>
      </c>
      <c r="DJ429">
        <v>271</v>
      </c>
      <c r="DK429">
        <v>85</v>
      </c>
      <c r="DL429">
        <v>7</v>
      </c>
      <c r="DM429">
        <f t="shared" si="66"/>
        <v>0</v>
      </c>
      <c r="DN429">
        <f t="shared" si="67"/>
        <v>1</v>
      </c>
      <c r="DO429">
        <f t="shared" si="68"/>
        <v>0</v>
      </c>
      <c r="DP429">
        <f t="shared" si="69"/>
        <v>0</v>
      </c>
      <c r="DQ429">
        <f t="shared" si="70"/>
        <v>0</v>
      </c>
      <c r="DR429">
        <f t="shared" si="71"/>
        <v>0</v>
      </c>
      <c r="DS429">
        <f t="shared" si="72"/>
        <v>0</v>
      </c>
      <c r="DT429">
        <f t="shared" si="73"/>
        <v>0</v>
      </c>
      <c r="DU429">
        <f t="shared" si="74"/>
        <v>0</v>
      </c>
      <c r="DV429">
        <f t="shared" si="75"/>
        <v>0</v>
      </c>
      <c r="DW429">
        <f t="shared" si="76"/>
        <v>0</v>
      </c>
    </row>
    <row r="430" spans="1:127" x14ac:dyDescent="0.25">
      <c r="A430">
        <v>20154000018</v>
      </c>
      <c r="B430">
        <v>601</v>
      </c>
      <c r="C430" t="s">
        <v>438</v>
      </c>
      <c r="D430">
        <v>0.37</v>
      </c>
      <c r="E430">
        <v>20150106</v>
      </c>
      <c r="F430" t="s">
        <v>439</v>
      </c>
      <c r="G430" t="s">
        <v>1546</v>
      </c>
      <c r="H430">
        <v>0</v>
      </c>
      <c r="I430" t="s">
        <v>115</v>
      </c>
      <c r="J430">
        <v>12</v>
      </c>
      <c r="K430" t="s">
        <v>41</v>
      </c>
      <c r="L430" t="s">
        <v>42</v>
      </c>
      <c r="M430" t="s">
        <v>11</v>
      </c>
      <c r="N430" t="s">
        <v>103</v>
      </c>
      <c r="O430" t="s">
        <v>44</v>
      </c>
      <c r="P430" t="s">
        <v>45</v>
      </c>
      <c r="Q430" t="s">
        <v>72</v>
      </c>
      <c r="R430" t="s">
        <v>163</v>
      </c>
      <c r="S430" t="s">
        <v>141</v>
      </c>
      <c r="T430" t="s">
        <v>1547</v>
      </c>
      <c r="U430" t="s">
        <v>89</v>
      </c>
      <c r="V430" t="s">
        <v>77</v>
      </c>
      <c r="W430" t="s">
        <v>76</v>
      </c>
      <c r="X430">
        <v>21</v>
      </c>
      <c r="Y430" t="s">
        <v>52</v>
      </c>
      <c r="Z430" t="s">
        <v>74</v>
      </c>
      <c r="AA430" t="s">
        <v>54</v>
      </c>
      <c r="AB430" t="s">
        <v>11</v>
      </c>
      <c r="AC430" t="s">
        <v>1548</v>
      </c>
      <c r="AD430" t="s">
        <v>294</v>
      </c>
      <c r="AE430" t="s">
        <v>57</v>
      </c>
      <c r="AF430" t="s">
        <v>84</v>
      </c>
      <c r="AG430" t="s">
        <v>59</v>
      </c>
      <c r="AH430">
        <v>62</v>
      </c>
      <c r="AI430" t="s">
        <v>52</v>
      </c>
      <c r="AJ430" t="s">
        <v>47</v>
      </c>
      <c r="AK430" t="s">
        <v>47</v>
      </c>
      <c r="AL430" t="s">
        <v>54</v>
      </c>
      <c r="AM430" t="s">
        <v>11</v>
      </c>
      <c r="AN430" t="s">
        <v>61</v>
      </c>
      <c r="AO430" t="s">
        <v>62</v>
      </c>
      <c r="AP430" t="s">
        <v>1549</v>
      </c>
      <c r="AQ430" t="s">
        <v>63</v>
      </c>
      <c r="AR430">
        <v>1</v>
      </c>
      <c r="AS430">
        <v>0</v>
      </c>
      <c r="AT430">
        <v>1</v>
      </c>
      <c r="AU430">
        <v>0</v>
      </c>
      <c r="AV430" t="s">
        <v>11</v>
      </c>
      <c r="AW430">
        <v>12</v>
      </c>
      <c r="AX430" t="s">
        <v>64</v>
      </c>
      <c r="AY430">
        <v>1</v>
      </c>
      <c r="AZ430" t="s">
        <v>1</v>
      </c>
      <c r="BA430">
        <v>41.4745759999999</v>
      </c>
      <c r="BB430">
        <v>-81.690072000000001</v>
      </c>
      <c r="BC430">
        <v>2015</v>
      </c>
      <c r="BD430">
        <v>1</v>
      </c>
      <c r="BE430">
        <v>17362</v>
      </c>
      <c r="BF430">
        <v>105</v>
      </c>
      <c r="BG430">
        <v>390351044001</v>
      </c>
      <c r="BH430">
        <v>1856</v>
      </c>
      <c r="BI430">
        <v>737956</v>
      </c>
      <c r="BJ430">
        <v>924</v>
      </c>
      <c r="BK430">
        <v>493</v>
      </c>
      <c r="BL430">
        <v>431</v>
      </c>
      <c r="BM430">
        <v>34.399999999999899</v>
      </c>
      <c r="BN430">
        <v>28</v>
      </c>
      <c r="BO430">
        <v>7</v>
      </c>
      <c r="BP430">
        <v>70</v>
      </c>
      <c r="BQ430">
        <v>37</v>
      </c>
      <c r="BR430">
        <v>0</v>
      </c>
      <c r="BS430">
        <v>0</v>
      </c>
      <c r="BT430">
        <v>12</v>
      </c>
      <c r="BU430">
        <v>24</v>
      </c>
      <c r="BV430">
        <v>152</v>
      </c>
      <c r="BW430">
        <v>171</v>
      </c>
      <c r="BX430">
        <v>54</v>
      </c>
      <c r="BY430">
        <v>18</v>
      </c>
      <c r="BZ430">
        <v>7</v>
      </c>
      <c r="CA430">
        <v>173</v>
      </c>
      <c r="CB430">
        <v>39</v>
      </c>
      <c r="CC430">
        <v>13</v>
      </c>
      <c r="CD430">
        <v>0</v>
      </c>
      <c r="CE430">
        <v>0</v>
      </c>
      <c r="CF430">
        <v>6</v>
      </c>
      <c r="CG430">
        <v>7</v>
      </c>
      <c r="CH430">
        <v>33</v>
      </c>
      <c r="CI430">
        <v>27</v>
      </c>
      <c r="CJ430">
        <v>46</v>
      </c>
      <c r="CK430">
        <v>142</v>
      </c>
      <c r="CL430">
        <v>119</v>
      </c>
      <c r="CM430">
        <v>47</v>
      </c>
      <c r="CN430">
        <v>827</v>
      </c>
      <c r="CO430">
        <v>0</v>
      </c>
      <c r="CP430">
        <v>4</v>
      </c>
      <c r="CQ430">
        <v>0</v>
      </c>
      <c r="CR430">
        <v>11</v>
      </c>
      <c r="CS430">
        <v>35</v>
      </c>
      <c r="CT430">
        <v>23</v>
      </c>
      <c r="CU430">
        <v>746</v>
      </c>
      <c r="CV430">
        <v>51</v>
      </c>
      <c r="CW430">
        <v>192</v>
      </c>
      <c r="CX430">
        <v>68</v>
      </c>
      <c r="CY430">
        <v>40</v>
      </c>
      <c r="CZ430">
        <v>97</v>
      </c>
      <c r="DA430">
        <v>46</v>
      </c>
      <c r="DB430">
        <v>147</v>
      </c>
      <c r="DC430">
        <v>98</v>
      </c>
      <c r="DD430">
        <v>7</v>
      </c>
      <c r="DE430">
        <v>0</v>
      </c>
      <c r="DF430">
        <v>37163</v>
      </c>
      <c r="DG430">
        <v>1.84</v>
      </c>
      <c r="DH430">
        <v>83</v>
      </c>
      <c r="DI430">
        <v>561</v>
      </c>
      <c r="DJ430">
        <v>503</v>
      </c>
      <c r="DK430">
        <v>58</v>
      </c>
      <c r="DL430">
        <v>176</v>
      </c>
      <c r="DM430">
        <f t="shared" si="66"/>
        <v>0</v>
      </c>
      <c r="DN430">
        <f t="shared" si="67"/>
        <v>0</v>
      </c>
      <c r="DO430">
        <f t="shared" si="68"/>
        <v>0</v>
      </c>
      <c r="DP430">
        <f t="shared" si="69"/>
        <v>0</v>
      </c>
      <c r="DQ430">
        <f t="shared" si="70"/>
        <v>1</v>
      </c>
      <c r="DR430">
        <f t="shared" si="71"/>
        <v>0</v>
      </c>
      <c r="DS430">
        <f t="shared" si="72"/>
        <v>0</v>
      </c>
      <c r="DT430">
        <f t="shared" si="73"/>
        <v>0</v>
      </c>
      <c r="DU430">
        <f t="shared" si="74"/>
        <v>0</v>
      </c>
      <c r="DV430">
        <f t="shared" si="75"/>
        <v>0</v>
      </c>
      <c r="DW430">
        <f t="shared" si="76"/>
        <v>0</v>
      </c>
    </row>
    <row r="431" spans="1:127" x14ac:dyDescent="0.25">
      <c r="A431">
        <v>20128067607</v>
      </c>
      <c r="B431">
        <v>5453</v>
      </c>
      <c r="C431" t="s">
        <v>124</v>
      </c>
      <c r="D431">
        <v>0.44</v>
      </c>
      <c r="E431">
        <v>20120520</v>
      </c>
      <c r="F431" t="s">
        <v>109</v>
      </c>
      <c r="G431">
        <v>527</v>
      </c>
      <c r="H431">
        <v>0</v>
      </c>
      <c r="I431" t="s">
        <v>161</v>
      </c>
      <c r="J431">
        <v>3</v>
      </c>
      <c r="K431" t="s">
        <v>68</v>
      </c>
      <c r="L431" t="s">
        <v>42</v>
      </c>
      <c r="M431" t="s">
        <v>11</v>
      </c>
      <c r="N431" t="s">
        <v>43</v>
      </c>
      <c r="O431" t="s">
        <v>71</v>
      </c>
      <c r="P431" t="s">
        <v>45</v>
      </c>
      <c r="Q431" t="s">
        <v>153</v>
      </c>
      <c r="R431" t="s">
        <v>47</v>
      </c>
      <c r="S431" t="s">
        <v>158</v>
      </c>
      <c r="T431" t="s">
        <v>1550</v>
      </c>
      <c r="U431" t="s">
        <v>136</v>
      </c>
      <c r="V431" t="s">
        <v>51</v>
      </c>
      <c r="W431" t="s">
        <v>50</v>
      </c>
      <c r="X431">
        <v>49</v>
      </c>
      <c r="Y431" t="s">
        <v>60</v>
      </c>
      <c r="Z431" t="s">
        <v>74</v>
      </c>
      <c r="AA431" t="s">
        <v>54</v>
      </c>
      <c r="AB431" t="s">
        <v>11</v>
      </c>
      <c r="AC431" t="s">
        <v>86</v>
      </c>
      <c r="AD431" t="s">
        <v>56</v>
      </c>
      <c r="AE431" t="s">
        <v>47</v>
      </c>
      <c r="AF431" t="s">
        <v>122</v>
      </c>
      <c r="AG431" t="s">
        <v>59</v>
      </c>
      <c r="AH431">
        <v>27</v>
      </c>
      <c r="AI431" t="s">
        <v>52</v>
      </c>
      <c r="AJ431" t="s">
        <v>77</v>
      </c>
      <c r="AK431" t="s">
        <v>76</v>
      </c>
      <c r="AL431" t="s">
        <v>54</v>
      </c>
      <c r="AM431" t="s">
        <v>11</v>
      </c>
      <c r="AN431" t="s">
        <v>61</v>
      </c>
      <c r="AO431" t="s">
        <v>62</v>
      </c>
      <c r="AP431" t="s">
        <v>1551</v>
      </c>
      <c r="AQ431" t="s">
        <v>63</v>
      </c>
      <c r="AR431">
        <v>0</v>
      </c>
      <c r="AS431">
        <v>0</v>
      </c>
      <c r="AT431">
        <v>0</v>
      </c>
      <c r="AU431">
        <v>1</v>
      </c>
      <c r="AV431" t="s">
        <v>11</v>
      </c>
      <c r="AW431">
        <v>12</v>
      </c>
      <c r="AX431" t="s">
        <v>64</v>
      </c>
      <c r="AY431">
        <v>1</v>
      </c>
      <c r="AZ431" t="s">
        <v>90</v>
      </c>
      <c r="BA431">
        <v>41.498488000000002</v>
      </c>
      <c r="BB431">
        <v>-81.688902999999897</v>
      </c>
      <c r="BC431">
        <v>2012</v>
      </c>
      <c r="BD431">
        <v>5</v>
      </c>
      <c r="BE431">
        <v>17438</v>
      </c>
      <c r="BF431">
        <v>162</v>
      </c>
      <c r="BG431">
        <v>390351077011</v>
      </c>
      <c r="BH431">
        <v>2142</v>
      </c>
      <c r="BI431">
        <v>1770609</v>
      </c>
      <c r="BJ431">
        <v>1377</v>
      </c>
      <c r="BK431">
        <v>688</v>
      </c>
      <c r="BL431">
        <v>689</v>
      </c>
      <c r="BM431">
        <v>31.1999999999999</v>
      </c>
      <c r="BN431">
        <v>19</v>
      </c>
      <c r="BO431">
        <v>0</v>
      </c>
      <c r="BP431">
        <v>0</v>
      </c>
      <c r="BQ431">
        <v>0</v>
      </c>
      <c r="BR431">
        <v>35</v>
      </c>
      <c r="BS431">
        <v>50</v>
      </c>
      <c r="BT431">
        <v>14</v>
      </c>
      <c r="BU431">
        <v>173</v>
      </c>
      <c r="BV431">
        <v>326</v>
      </c>
      <c r="BW431">
        <v>228</v>
      </c>
      <c r="BX431">
        <v>82</v>
      </c>
      <c r="BY431">
        <v>93</v>
      </c>
      <c r="BZ431">
        <v>60</v>
      </c>
      <c r="CA431">
        <v>93</v>
      </c>
      <c r="CB431">
        <v>168</v>
      </c>
      <c r="CC431">
        <v>7</v>
      </c>
      <c r="CD431">
        <v>19</v>
      </c>
      <c r="CE431">
        <v>10</v>
      </c>
      <c r="CF431">
        <v>0</v>
      </c>
      <c r="CG431">
        <v>0</v>
      </c>
      <c r="CH431">
        <v>0</v>
      </c>
      <c r="CI431">
        <v>0</v>
      </c>
      <c r="CJ431">
        <v>0</v>
      </c>
      <c r="CK431">
        <v>19</v>
      </c>
      <c r="CL431">
        <v>10</v>
      </c>
      <c r="CM431">
        <v>358</v>
      </c>
      <c r="CN431">
        <v>871</v>
      </c>
      <c r="CO431">
        <v>30</v>
      </c>
      <c r="CP431">
        <v>62</v>
      </c>
      <c r="CQ431">
        <v>0</v>
      </c>
      <c r="CR431">
        <v>19</v>
      </c>
      <c r="CS431">
        <v>37</v>
      </c>
      <c r="CT431">
        <v>22</v>
      </c>
      <c r="CU431">
        <v>1086</v>
      </c>
      <c r="CV431">
        <v>130</v>
      </c>
      <c r="CW431">
        <v>154</v>
      </c>
      <c r="CX431">
        <v>40</v>
      </c>
      <c r="CY431">
        <v>40</v>
      </c>
      <c r="CZ431">
        <v>101</v>
      </c>
      <c r="DA431">
        <v>0</v>
      </c>
      <c r="DB431">
        <v>310</v>
      </c>
      <c r="DC431">
        <v>152</v>
      </c>
      <c r="DD431">
        <v>140</v>
      </c>
      <c r="DE431">
        <v>19</v>
      </c>
      <c r="DF431">
        <v>36786</v>
      </c>
      <c r="DG431">
        <v>1.54</v>
      </c>
      <c r="DH431">
        <v>353</v>
      </c>
      <c r="DI431">
        <v>990</v>
      </c>
      <c r="DJ431">
        <v>896</v>
      </c>
      <c r="DK431">
        <v>94</v>
      </c>
      <c r="DL431">
        <v>55</v>
      </c>
      <c r="DM431">
        <f t="shared" si="66"/>
        <v>0</v>
      </c>
      <c r="DN431">
        <f t="shared" si="67"/>
        <v>1</v>
      </c>
      <c r="DO431">
        <f t="shared" si="68"/>
        <v>0</v>
      </c>
      <c r="DP431">
        <f t="shared" si="69"/>
        <v>0</v>
      </c>
      <c r="DQ431">
        <f t="shared" si="70"/>
        <v>0</v>
      </c>
      <c r="DR431">
        <f t="shared" si="71"/>
        <v>0</v>
      </c>
      <c r="DS431">
        <f t="shared" si="72"/>
        <v>0</v>
      </c>
      <c r="DT431">
        <f t="shared" si="73"/>
        <v>0</v>
      </c>
      <c r="DU431">
        <f t="shared" si="74"/>
        <v>0</v>
      </c>
      <c r="DV431">
        <f t="shared" si="75"/>
        <v>0</v>
      </c>
      <c r="DW431">
        <f t="shared" si="76"/>
        <v>0</v>
      </c>
    </row>
    <row r="432" spans="1:127" x14ac:dyDescent="0.25">
      <c r="A432">
        <v>20128067671</v>
      </c>
      <c r="B432">
        <v>5370</v>
      </c>
      <c r="C432" t="s">
        <v>113</v>
      </c>
      <c r="D432">
        <v>0.27</v>
      </c>
      <c r="E432">
        <v>20120514</v>
      </c>
      <c r="F432" t="s">
        <v>114</v>
      </c>
      <c r="G432" t="s">
        <v>243</v>
      </c>
      <c r="H432">
        <v>0</v>
      </c>
      <c r="I432" t="s">
        <v>40</v>
      </c>
      <c r="J432">
        <v>16</v>
      </c>
      <c r="K432" t="s">
        <v>41</v>
      </c>
      <c r="L432" t="s">
        <v>42</v>
      </c>
      <c r="M432" t="s">
        <v>11</v>
      </c>
      <c r="N432" t="s">
        <v>43</v>
      </c>
      <c r="O432" t="s">
        <v>71</v>
      </c>
      <c r="P432" t="s">
        <v>45</v>
      </c>
      <c r="Q432" t="s">
        <v>46</v>
      </c>
      <c r="R432" t="s">
        <v>87</v>
      </c>
      <c r="S432" t="s">
        <v>96</v>
      </c>
      <c r="T432" t="s">
        <v>1552</v>
      </c>
      <c r="U432" t="s">
        <v>89</v>
      </c>
      <c r="V432" t="s">
        <v>77</v>
      </c>
      <c r="W432" t="s">
        <v>50</v>
      </c>
      <c r="X432">
        <v>45</v>
      </c>
      <c r="Y432" t="s">
        <v>52</v>
      </c>
      <c r="Z432" t="s">
        <v>239</v>
      </c>
      <c r="AA432" t="s">
        <v>54</v>
      </c>
      <c r="AB432" t="s">
        <v>11</v>
      </c>
      <c r="AC432" t="s">
        <v>86</v>
      </c>
      <c r="AD432" t="s">
        <v>56</v>
      </c>
      <c r="AE432" t="s">
        <v>57</v>
      </c>
      <c r="AF432" t="s">
        <v>58</v>
      </c>
      <c r="AG432" t="s">
        <v>59</v>
      </c>
      <c r="AH432">
        <v>35</v>
      </c>
      <c r="AI432" t="s">
        <v>52</v>
      </c>
      <c r="AJ432" t="s">
        <v>76</v>
      </c>
      <c r="AK432" t="s">
        <v>77</v>
      </c>
      <c r="AL432" t="s">
        <v>54</v>
      </c>
      <c r="AM432" t="s">
        <v>11</v>
      </c>
      <c r="AN432" t="s">
        <v>61</v>
      </c>
      <c r="AO432" t="s">
        <v>62</v>
      </c>
      <c r="AP432" t="s">
        <v>1553</v>
      </c>
      <c r="AQ432" t="s">
        <v>63</v>
      </c>
      <c r="AR432">
        <v>0</v>
      </c>
      <c r="AS432">
        <v>0</v>
      </c>
      <c r="AT432">
        <v>1</v>
      </c>
      <c r="AU432">
        <v>0</v>
      </c>
      <c r="AV432" t="s">
        <v>11</v>
      </c>
      <c r="AW432">
        <v>12</v>
      </c>
      <c r="AX432" t="s">
        <v>64</v>
      </c>
      <c r="AY432">
        <v>1</v>
      </c>
      <c r="AZ432" t="s">
        <v>90</v>
      </c>
      <c r="BA432">
        <v>41.496651</v>
      </c>
      <c r="BB432">
        <v>-81.6904609999999</v>
      </c>
      <c r="BC432">
        <v>2012</v>
      </c>
      <c r="BD432">
        <v>5</v>
      </c>
      <c r="BE432">
        <v>17458</v>
      </c>
      <c r="BF432">
        <v>162</v>
      </c>
      <c r="BG432">
        <v>390351077011</v>
      </c>
      <c r="BH432">
        <v>2142</v>
      </c>
      <c r="BI432">
        <v>1770609</v>
      </c>
      <c r="BJ432">
        <v>1377</v>
      </c>
      <c r="BK432">
        <v>688</v>
      </c>
      <c r="BL432">
        <v>689</v>
      </c>
      <c r="BM432">
        <v>31.1999999999999</v>
      </c>
      <c r="BN432">
        <v>19</v>
      </c>
      <c r="BO432">
        <v>0</v>
      </c>
      <c r="BP432">
        <v>0</v>
      </c>
      <c r="BQ432">
        <v>0</v>
      </c>
      <c r="BR432">
        <v>35</v>
      </c>
      <c r="BS432">
        <v>50</v>
      </c>
      <c r="BT432">
        <v>14</v>
      </c>
      <c r="BU432">
        <v>173</v>
      </c>
      <c r="BV432">
        <v>326</v>
      </c>
      <c r="BW432">
        <v>228</v>
      </c>
      <c r="BX432">
        <v>82</v>
      </c>
      <c r="BY432">
        <v>93</v>
      </c>
      <c r="BZ432">
        <v>60</v>
      </c>
      <c r="CA432">
        <v>93</v>
      </c>
      <c r="CB432">
        <v>168</v>
      </c>
      <c r="CC432">
        <v>7</v>
      </c>
      <c r="CD432">
        <v>19</v>
      </c>
      <c r="CE432">
        <v>10</v>
      </c>
      <c r="CF432">
        <v>0</v>
      </c>
      <c r="CG432">
        <v>0</v>
      </c>
      <c r="CH432">
        <v>0</v>
      </c>
      <c r="CI432">
        <v>0</v>
      </c>
      <c r="CJ432">
        <v>0</v>
      </c>
      <c r="CK432">
        <v>19</v>
      </c>
      <c r="CL432">
        <v>10</v>
      </c>
      <c r="CM432">
        <v>358</v>
      </c>
      <c r="CN432">
        <v>871</v>
      </c>
      <c r="CO432">
        <v>30</v>
      </c>
      <c r="CP432">
        <v>62</v>
      </c>
      <c r="CQ432">
        <v>0</v>
      </c>
      <c r="CR432">
        <v>19</v>
      </c>
      <c r="CS432">
        <v>37</v>
      </c>
      <c r="CT432">
        <v>22</v>
      </c>
      <c r="CU432">
        <v>1086</v>
      </c>
      <c r="CV432">
        <v>130</v>
      </c>
      <c r="CW432">
        <v>154</v>
      </c>
      <c r="CX432">
        <v>40</v>
      </c>
      <c r="CY432">
        <v>40</v>
      </c>
      <c r="CZ432">
        <v>101</v>
      </c>
      <c r="DA432">
        <v>0</v>
      </c>
      <c r="DB432">
        <v>310</v>
      </c>
      <c r="DC432">
        <v>152</v>
      </c>
      <c r="DD432">
        <v>140</v>
      </c>
      <c r="DE432">
        <v>19</v>
      </c>
      <c r="DF432">
        <v>36786</v>
      </c>
      <c r="DG432">
        <v>1.54</v>
      </c>
      <c r="DH432">
        <v>353</v>
      </c>
      <c r="DI432">
        <v>990</v>
      </c>
      <c r="DJ432">
        <v>896</v>
      </c>
      <c r="DK432">
        <v>94</v>
      </c>
      <c r="DL432">
        <v>55</v>
      </c>
      <c r="DM432">
        <f t="shared" si="66"/>
        <v>0</v>
      </c>
      <c r="DN432">
        <f t="shared" si="67"/>
        <v>1</v>
      </c>
      <c r="DO432">
        <f t="shared" si="68"/>
        <v>0</v>
      </c>
      <c r="DP432">
        <f t="shared" si="69"/>
        <v>0</v>
      </c>
      <c r="DQ432">
        <f t="shared" si="70"/>
        <v>0</v>
      </c>
      <c r="DR432">
        <f t="shared" si="71"/>
        <v>0</v>
      </c>
      <c r="DS432">
        <f t="shared" si="72"/>
        <v>0</v>
      </c>
      <c r="DT432">
        <f t="shared" si="73"/>
        <v>0</v>
      </c>
      <c r="DU432">
        <f t="shared" si="74"/>
        <v>0</v>
      </c>
      <c r="DV432">
        <f t="shared" si="75"/>
        <v>0</v>
      </c>
      <c r="DW432">
        <f t="shared" si="76"/>
        <v>0</v>
      </c>
    </row>
    <row r="433" spans="1:127" x14ac:dyDescent="0.25">
      <c r="A433">
        <v>20137022203</v>
      </c>
      <c r="B433">
        <v>4333</v>
      </c>
      <c r="C433" t="s">
        <v>107</v>
      </c>
      <c r="D433">
        <v>16.16</v>
      </c>
      <c r="E433">
        <v>20130410</v>
      </c>
      <c r="F433" t="s">
        <v>108</v>
      </c>
      <c r="G433" t="s">
        <v>447</v>
      </c>
      <c r="H433">
        <v>0</v>
      </c>
      <c r="I433" t="s">
        <v>82</v>
      </c>
      <c r="J433">
        <v>16</v>
      </c>
      <c r="K433" t="s">
        <v>41</v>
      </c>
      <c r="L433" t="s">
        <v>42</v>
      </c>
      <c r="M433" t="s">
        <v>11</v>
      </c>
      <c r="N433" t="s">
        <v>43</v>
      </c>
      <c r="O433" t="s">
        <v>121</v>
      </c>
      <c r="P433" t="s">
        <v>104</v>
      </c>
      <c r="Q433" t="s">
        <v>46</v>
      </c>
      <c r="R433" t="s">
        <v>95</v>
      </c>
      <c r="S433" t="s">
        <v>96</v>
      </c>
      <c r="T433" t="s">
        <v>1554</v>
      </c>
      <c r="U433" t="s">
        <v>123</v>
      </c>
      <c r="V433" t="s">
        <v>236</v>
      </c>
      <c r="W433" t="s">
        <v>189</v>
      </c>
      <c r="X433">
        <v>52</v>
      </c>
      <c r="Y433" t="s">
        <v>60</v>
      </c>
      <c r="Z433" t="s">
        <v>85</v>
      </c>
      <c r="AA433" t="s">
        <v>54</v>
      </c>
      <c r="AB433" t="s">
        <v>11</v>
      </c>
      <c r="AC433" t="s">
        <v>86</v>
      </c>
      <c r="AD433" t="s">
        <v>56</v>
      </c>
      <c r="AE433" t="s">
        <v>54</v>
      </c>
      <c r="AF433" t="s">
        <v>122</v>
      </c>
      <c r="AG433" t="s">
        <v>59</v>
      </c>
      <c r="AH433">
        <v>31</v>
      </c>
      <c r="AI433" t="s">
        <v>52</v>
      </c>
      <c r="AJ433" t="s">
        <v>238</v>
      </c>
      <c r="AK433" t="s">
        <v>236</v>
      </c>
      <c r="AL433" t="s">
        <v>54</v>
      </c>
      <c r="AM433" t="s">
        <v>11</v>
      </c>
      <c r="AN433" t="s">
        <v>61</v>
      </c>
      <c r="AO433" t="s">
        <v>62</v>
      </c>
      <c r="AP433" t="s">
        <v>1555</v>
      </c>
      <c r="AQ433" t="s">
        <v>63</v>
      </c>
      <c r="AR433">
        <v>0</v>
      </c>
      <c r="AS433">
        <v>0</v>
      </c>
      <c r="AT433">
        <v>1</v>
      </c>
      <c r="AU433">
        <v>0</v>
      </c>
      <c r="AV433" t="s">
        <v>126</v>
      </c>
      <c r="AW433">
        <v>12</v>
      </c>
      <c r="AX433" t="s">
        <v>64</v>
      </c>
      <c r="AY433">
        <v>1</v>
      </c>
      <c r="AZ433" t="s">
        <v>90</v>
      </c>
      <c r="BA433">
        <v>41.5057639999999</v>
      </c>
      <c r="BB433">
        <v>-81.681666000000007</v>
      </c>
      <c r="BC433">
        <v>2013</v>
      </c>
      <c r="BD433">
        <v>4</v>
      </c>
      <c r="BE433">
        <v>17492</v>
      </c>
      <c r="BF433">
        <v>163</v>
      </c>
      <c r="BG433">
        <v>390351078021</v>
      </c>
      <c r="BH433">
        <v>1904</v>
      </c>
      <c r="BI433">
        <v>417649</v>
      </c>
      <c r="BJ433">
        <v>366</v>
      </c>
      <c r="BK433">
        <v>192</v>
      </c>
      <c r="BL433">
        <v>174</v>
      </c>
      <c r="BM433">
        <v>58.299999999999898</v>
      </c>
      <c r="BN433">
        <v>0</v>
      </c>
      <c r="BO433">
        <v>0</v>
      </c>
      <c r="BP433">
        <v>0</v>
      </c>
      <c r="BQ433">
        <v>0</v>
      </c>
      <c r="BR433">
        <v>0</v>
      </c>
      <c r="BS433">
        <v>21</v>
      </c>
      <c r="BT433">
        <v>0</v>
      </c>
      <c r="BU433">
        <v>0</v>
      </c>
      <c r="BV433">
        <v>19</v>
      </c>
      <c r="BW433">
        <v>31</v>
      </c>
      <c r="BX433">
        <v>0</v>
      </c>
      <c r="BY433">
        <v>0</v>
      </c>
      <c r="BZ433">
        <v>10</v>
      </c>
      <c r="CA433">
        <v>44</v>
      </c>
      <c r="CB433">
        <v>80</v>
      </c>
      <c r="CC433">
        <v>11</v>
      </c>
      <c r="CD433">
        <v>29</v>
      </c>
      <c r="CE433">
        <v>27</v>
      </c>
      <c r="CF433">
        <v>23</v>
      </c>
      <c r="CG433">
        <v>26</v>
      </c>
      <c r="CH433">
        <v>23</v>
      </c>
      <c r="CI433">
        <v>18</v>
      </c>
      <c r="CJ433">
        <v>4</v>
      </c>
      <c r="CK433">
        <v>0</v>
      </c>
      <c r="CL433">
        <v>121</v>
      </c>
      <c r="CM433">
        <v>229</v>
      </c>
      <c r="CN433">
        <v>70</v>
      </c>
      <c r="CO433">
        <v>0</v>
      </c>
      <c r="CP433">
        <v>48</v>
      </c>
      <c r="CQ433">
        <v>0</v>
      </c>
      <c r="CR433">
        <v>0</v>
      </c>
      <c r="CS433">
        <v>19</v>
      </c>
      <c r="CT433">
        <v>0</v>
      </c>
      <c r="CU433">
        <v>345</v>
      </c>
      <c r="CV433">
        <v>77</v>
      </c>
      <c r="CW433">
        <v>153</v>
      </c>
      <c r="CX433">
        <v>10</v>
      </c>
      <c r="CY433">
        <v>0</v>
      </c>
      <c r="CZ433">
        <v>59</v>
      </c>
      <c r="DA433">
        <v>23</v>
      </c>
      <c r="DB433">
        <v>16</v>
      </c>
      <c r="DC433">
        <v>7</v>
      </c>
      <c r="DD433">
        <v>0</v>
      </c>
      <c r="DE433">
        <v>0</v>
      </c>
      <c r="DF433">
        <v>8771</v>
      </c>
      <c r="DG433">
        <v>1.35</v>
      </c>
      <c r="DH433">
        <v>224</v>
      </c>
      <c r="DI433">
        <v>356</v>
      </c>
      <c r="DJ433">
        <v>271</v>
      </c>
      <c r="DK433">
        <v>85</v>
      </c>
      <c r="DL433">
        <v>7</v>
      </c>
      <c r="DM433">
        <f t="shared" si="66"/>
        <v>0</v>
      </c>
      <c r="DN433">
        <f t="shared" si="67"/>
        <v>0</v>
      </c>
      <c r="DO433">
        <f t="shared" si="68"/>
        <v>1</v>
      </c>
      <c r="DP433">
        <f t="shared" si="69"/>
        <v>0</v>
      </c>
      <c r="DQ433">
        <f t="shared" si="70"/>
        <v>0</v>
      </c>
      <c r="DR433">
        <f t="shared" si="71"/>
        <v>0</v>
      </c>
      <c r="DS433">
        <f t="shared" si="72"/>
        <v>0</v>
      </c>
      <c r="DT433">
        <f t="shared" si="73"/>
        <v>0</v>
      </c>
      <c r="DU433">
        <f t="shared" si="74"/>
        <v>0</v>
      </c>
      <c r="DV433">
        <f t="shared" si="75"/>
        <v>0</v>
      </c>
      <c r="DW433">
        <f t="shared" si="76"/>
        <v>0</v>
      </c>
    </row>
    <row r="434" spans="1:127" x14ac:dyDescent="0.25">
      <c r="A434">
        <v>20137013430</v>
      </c>
      <c r="B434">
        <v>937</v>
      </c>
      <c r="C434" t="s">
        <v>219</v>
      </c>
      <c r="D434">
        <v>99.989999999999895</v>
      </c>
      <c r="E434">
        <v>20130129</v>
      </c>
      <c r="F434">
        <v>54</v>
      </c>
      <c r="G434" t="s">
        <v>674</v>
      </c>
      <c r="H434">
        <v>0</v>
      </c>
      <c r="I434" t="s">
        <v>115</v>
      </c>
      <c r="J434">
        <v>8</v>
      </c>
      <c r="K434" t="s">
        <v>41</v>
      </c>
      <c r="L434" t="s">
        <v>42</v>
      </c>
      <c r="M434" t="s">
        <v>11</v>
      </c>
      <c r="N434" t="s">
        <v>43</v>
      </c>
      <c r="O434" t="s">
        <v>44</v>
      </c>
      <c r="P434" t="s">
        <v>104</v>
      </c>
      <c r="Q434" t="s">
        <v>46</v>
      </c>
      <c r="R434" t="s">
        <v>195</v>
      </c>
      <c r="S434" t="s">
        <v>98</v>
      </c>
      <c r="T434" t="s">
        <v>1556</v>
      </c>
      <c r="U434" t="s">
        <v>59</v>
      </c>
      <c r="V434" t="s">
        <v>76</v>
      </c>
      <c r="W434" t="s">
        <v>77</v>
      </c>
      <c r="X434">
        <v>5</v>
      </c>
      <c r="Y434" t="s">
        <v>60</v>
      </c>
      <c r="Z434" t="s">
        <v>85</v>
      </c>
      <c r="AA434" t="s">
        <v>54</v>
      </c>
      <c r="AB434" t="s">
        <v>11</v>
      </c>
      <c r="AC434" t="s">
        <v>75</v>
      </c>
      <c r="AD434" t="s">
        <v>97</v>
      </c>
      <c r="AE434" t="s">
        <v>54</v>
      </c>
      <c r="AF434" t="s">
        <v>48</v>
      </c>
      <c r="AG434" t="s">
        <v>49</v>
      </c>
      <c r="AH434">
        <v>47</v>
      </c>
      <c r="AI434" t="s">
        <v>52</v>
      </c>
      <c r="AJ434" t="s">
        <v>50</v>
      </c>
      <c r="AK434" t="s">
        <v>51</v>
      </c>
      <c r="AL434" t="s">
        <v>54</v>
      </c>
      <c r="AM434" t="s">
        <v>11</v>
      </c>
      <c r="AN434" t="s">
        <v>61</v>
      </c>
      <c r="AO434" t="s">
        <v>62</v>
      </c>
      <c r="AP434" t="s">
        <v>1557</v>
      </c>
      <c r="AQ434" t="s">
        <v>63</v>
      </c>
      <c r="AR434">
        <v>0</v>
      </c>
      <c r="AS434">
        <v>0</v>
      </c>
      <c r="AT434">
        <v>1</v>
      </c>
      <c r="AU434">
        <v>0</v>
      </c>
      <c r="AV434" t="s">
        <v>78</v>
      </c>
      <c r="AW434">
        <v>12</v>
      </c>
      <c r="AX434" t="s">
        <v>64</v>
      </c>
      <c r="AY434">
        <v>1</v>
      </c>
      <c r="AZ434" t="s">
        <v>90</v>
      </c>
      <c r="BA434">
        <v>41.462352000000003</v>
      </c>
      <c r="BB434">
        <v>-81.723474999999894</v>
      </c>
      <c r="BC434">
        <v>2013</v>
      </c>
      <c r="BD434">
        <v>1</v>
      </c>
      <c r="BE434">
        <v>17525</v>
      </c>
      <c r="BF434">
        <v>1139</v>
      </c>
      <c r="BG434">
        <v>390351051001</v>
      </c>
      <c r="BH434">
        <v>1665</v>
      </c>
      <c r="BI434">
        <v>166410</v>
      </c>
      <c r="BJ434">
        <v>754</v>
      </c>
      <c r="BK434">
        <v>254</v>
      </c>
      <c r="BL434">
        <v>500</v>
      </c>
      <c r="BM434">
        <v>24.6999999999999</v>
      </c>
      <c r="BN434">
        <v>82</v>
      </c>
      <c r="BO434">
        <v>36</v>
      </c>
      <c r="BP434">
        <v>37</v>
      </c>
      <c r="BQ434">
        <v>42</v>
      </c>
      <c r="BR434">
        <v>12</v>
      </c>
      <c r="BS434">
        <v>59</v>
      </c>
      <c r="BT434">
        <v>26</v>
      </c>
      <c r="BU434">
        <v>94</v>
      </c>
      <c r="BV434">
        <v>16</v>
      </c>
      <c r="BW434">
        <v>103</v>
      </c>
      <c r="BX434">
        <v>53</v>
      </c>
      <c r="BY434">
        <v>54</v>
      </c>
      <c r="BZ434">
        <v>6</v>
      </c>
      <c r="CA434">
        <v>36</v>
      </c>
      <c r="CB434">
        <v>37</v>
      </c>
      <c r="CC434">
        <v>41</v>
      </c>
      <c r="CD434">
        <v>0</v>
      </c>
      <c r="CE434">
        <v>13</v>
      </c>
      <c r="CF434">
        <v>0</v>
      </c>
      <c r="CG434">
        <v>0</v>
      </c>
      <c r="CH434">
        <v>0</v>
      </c>
      <c r="CI434">
        <v>0</v>
      </c>
      <c r="CJ434">
        <v>7</v>
      </c>
      <c r="CK434">
        <v>197</v>
      </c>
      <c r="CL434">
        <v>20</v>
      </c>
      <c r="CM434">
        <v>142</v>
      </c>
      <c r="CN434">
        <v>598</v>
      </c>
      <c r="CO434">
        <v>0</v>
      </c>
      <c r="CP434">
        <v>0</v>
      </c>
      <c r="CQ434">
        <v>0</v>
      </c>
      <c r="CR434">
        <v>0</v>
      </c>
      <c r="CS434">
        <v>14</v>
      </c>
      <c r="CT434">
        <v>279</v>
      </c>
      <c r="CU434">
        <v>366</v>
      </c>
      <c r="CV434">
        <v>185</v>
      </c>
      <c r="CW434">
        <v>44</v>
      </c>
      <c r="CX434">
        <v>13</v>
      </c>
      <c r="CY434">
        <v>28</v>
      </c>
      <c r="CZ434">
        <v>68</v>
      </c>
      <c r="DA434">
        <v>12</v>
      </c>
      <c r="DB434">
        <v>16</v>
      </c>
      <c r="DC434">
        <v>0</v>
      </c>
      <c r="DD434">
        <v>0</v>
      </c>
      <c r="DE434">
        <v>0</v>
      </c>
      <c r="DF434">
        <v>25543</v>
      </c>
      <c r="DG434">
        <v>3.04</v>
      </c>
      <c r="DH434">
        <v>111</v>
      </c>
      <c r="DI434">
        <v>413</v>
      </c>
      <c r="DJ434">
        <v>248</v>
      </c>
      <c r="DK434">
        <v>165</v>
      </c>
      <c r="DL434">
        <v>67</v>
      </c>
      <c r="DM434">
        <f t="shared" si="66"/>
        <v>0</v>
      </c>
      <c r="DN434">
        <f t="shared" si="67"/>
        <v>0</v>
      </c>
      <c r="DO434">
        <f t="shared" si="68"/>
        <v>1</v>
      </c>
      <c r="DP434">
        <f t="shared" si="69"/>
        <v>0</v>
      </c>
      <c r="DQ434">
        <f t="shared" si="70"/>
        <v>0</v>
      </c>
      <c r="DR434">
        <f t="shared" si="71"/>
        <v>0</v>
      </c>
      <c r="DS434">
        <f t="shared" si="72"/>
        <v>0</v>
      </c>
      <c r="DT434">
        <f t="shared" si="73"/>
        <v>0</v>
      </c>
      <c r="DU434">
        <f t="shared" si="74"/>
        <v>0</v>
      </c>
      <c r="DV434">
        <f t="shared" si="75"/>
        <v>0</v>
      </c>
      <c r="DW434">
        <f t="shared" si="76"/>
        <v>0</v>
      </c>
    </row>
    <row r="435" spans="1:127" x14ac:dyDescent="0.25">
      <c r="A435">
        <v>20137075584</v>
      </c>
      <c r="B435">
        <v>14882</v>
      </c>
      <c r="C435" t="s">
        <v>224</v>
      </c>
      <c r="D435">
        <v>0.53</v>
      </c>
      <c r="E435">
        <v>20131230</v>
      </c>
      <c r="F435" t="s">
        <v>225</v>
      </c>
      <c r="G435">
        <v>48</v>
      </c>
      <c r="H435">
        <v>0</v>
      </c>
      <c r="I435" t="s">
        <v>40</v>
      </c>
      <c r="J435">
        <v>17</v>
      </c>
      <c r="K435" t="s">
        <v>68</v>
      </c>
      <c r="L435" t="s">
        <v>42</v>
      </c>
      <c r="M435" t="s">
        <v>11</v>
      </c>
      <c r="N435" t="s">
        <v>43</v>
      </c>
      <c r="O435" t="s">
        <v>44</v>
      </c>
      <c r="P435" t="s">
        <v>104</v>
      </c>
      <c r="Q435" t="s">
        <v>46</v>
      </c>
      <c r="R435" t="s">
        <v>106</v>
      </c>
      <c r="S435" t="s">
        <v>98</v>
      </c>
      <c r="T435" t="s">
        <v>1558</v>
      </c>
      <c r="U435" t="s">
        <v>59</v>
      </c>
      <c r="V435" t="s">
        <v>76</v>
      </c>
      <c r="W435" t="s">
        <v>77</v>
      </c>
      <c r="X435">
        <v>19</v>
      </c>
      <c r="Y435" t="s">
        <v>60</v>
      </c>
      <c r="Z435" t="s">
        <v>85</v>
      </c>
      <c r="AA435" t="s">
        <v>54</v>
      </c>
      <c r="AB435" t="s">
        <v>11</v>
      </c>
      <c r="AC435" t="s">
        <v>75</v>
      </c>
      <c r="AD435" t="s">
        <v>97</v>
      </c>
      <c r="AE435" t="s">
        <v>54</v>
      </c>
      <c r="AF435" t="s">
        <v>48</v>
      </c>
      <c r="AG435" t="s">
        <v>136</v>
      </c>
      <c r="AH435">
        <v>37</v>
      </c>
      <c r="AI435" t="s">
        <v>60</v>
      </c>
      <c r="AJ435" t="s">
        <v>51</v>
      </c>
      <c r="AK435" t="s">
        <v>50</v>
      </c>
      <c r="AL435" t="s">
        <v>54</v>
      </c>
      <c r="AM435" t="s">
        <v>11</v>
      </c>
      <c r="AN435" t="s">
        <v>61</v>
      </c>
      <c r="AO435" t="s">
        <v>62</v>
      </c>
      <c r="AP435" t="s">
        <v>1559</v>
      </c>
      <c r="AQ435" t="s">
        <v>130</v>
      </c>
      <c r="AR435">
        <v>0</v>
      </c>
      <c r="AS435">
        <v>0</v>
      </c>
      <c r="AT435">
        <v>1</v>
      </c>
      <c r="AU435">
        <v>0</v>
      </c>
      <c r="AV435" t="s">
        <v>11</v>
      </c>
      <c r="AW435">
        <v>12</v>
      </c>
      <c r="AX435" t="s">
        <v>64</v>
      </c>
      <c r="AY435">
        <v>1</v>
      </c>
      <c r="AZ435" t="s">
        <v>90</v>
      </c>
      <c r="BA435">
        <v>41.480631000000002</v>
      </c>
      <c r="BB435">
        <v>-81.7200899999999</v>
      </c>
      <c r="BC435">
        <v>2013</v>
      </c>
      <c r="BD435">
        <v>12</v>
      </c>
      <c r="BE435">
        <v>17596</v>
      </c>
      <c r="BF435">
        <v>97</v>
      </c>
      <c r="BG435">
        <v>390351035001</v>
      </c>
      <c r="BH435">
        <v>302</v>
      </c>
      <c r="BI435">
        <v>674153</v>
      </c>
      <c r="BJ435">
        <v>1719</v>
      </c>
      <c r="BK435">
        <v>849</v>
      </c>
      <c r="BL435">
        <v>870</v>
      </c>
      <c r="BM435">
        <v>32</v>
      </c>
      <c r="BN435">
        <v>133</v>
      </c>
      <c r="BO435">
        <v>137</v>
      </c>
      <c r="BP435">
        <v>233</v>
      </c>
      <c r="BQ435">
        <v>42</v>
      </c>
      <c r="BR435">
        <v>9</v>
      </c>
      <c r="BS435">
        <v>37</v>
      </c>
      <c r="BT435">
        <v>13</v>
      </c>
      <c r="BU435">
        <v>49</v>
      </c>
      <c r="BV435">
        <v>116</v>
      </c>
      <c r="BW435">
        <v>265</v>
      </c>
      <c r="BX435">
        <v>113</v>
      </c>
      <c r="BY435">
        <v>63</v>
      </c>
      <c r="BZ435">
        <v>88</v>
      </c>
      <c r="CA435">
        <v>155</v>
      </c>
      <c r="CB435">
        <v>59</v>
      </c>
      <c r="CC435">
        <v>3</v>
      </c>
      <c r="CD435">
        <v>55</v>
      </c>
      <c r="CE435">
        <v>43</v>
      </c>
      <c r="CF435">
        <v>42</v>
      </c>
      <c r="CG435">
        <v>22</v>
      </c>
      <c r="CH435">
        <v>34</v>
      </c>
      <c r="CI435">
        <v>4</v>
      </c>
      <c r="CJ435">
        <v>4</v>
      </c>
      <c r="CK435">
        <v>545</v>
      </c>
      <c r="CL435">
        <v>149</v>
      </c>
      <c r="CM435">
        <v>319</v>
      </c>
      <c r="CN435">
        <v>1168</v>
      </c>
      <c r="CO435">
        <v>13</v>
      </c>
      <c r="CP435">
        <v>0</v>
      </c>
      <c r="CQ435">
        <v>0</v>
      </c>
      <c r="CR435">
        <v>204</v>
      </c>
      <c r="CS435">
        <v>15</v>
      </c>
      <c r="CT435">
        <v>686</v>
      </c>
      <c r="CU435">
        <v>1066</v>
      </c>
      <c r="CV435">
        <v>275</v>
      </c>
      <c r="CW435">
        <v>325</v>
      </c>
      <c r="CX435">
        <v>63</v>
      </c>
      <c r="CY435">
        <v>8</v>
      </c>
      <c r="CZ435">
        <v>164</v>
      </c>
      <c r="DA435">
        <v>37</v>
      </c>
      <c r="DB435">
        <v>137</v>
      </c>
      <c r="DC435">
        <v>39</v>
      </c>
      <c r="DD435">
        <v>0</v>
      </c>
      <c r="DE435">
        <v>18</v>
      </c>
      <c r="DF435">
        <v>27196</v>
      </c>
      <c r="DG435">
        <v>2.48</v>
      </c>
      <c r="DH435">
        <v>150</v>
      </c>
      <c r="DI435">
        <v>882</v>
      </c>
      <c r="DJ435">
        <v>693</v>
      </c>
      <c r="DK435">
        <v>189</v>
      </c>
      <c r="DL435">
        <v>284</v>
      </c>
      <c r="DM435">
        <f t="shared" si="66"/>
        <v>0</v>
      </c>
      <c r="DN435">
        <f t="shared" si="67"/>
        <v>0</v>
      </c>
      <c r="DO435">
        <f t="shared" si="68"/>
        <v>1</v>
      </c>
      <c r="DP435">
        <f t="shared" si="69"/>
        <v>0</v>
      </c>
      <c r="DQ435">
        <f t="shared" si="70"/>
        <v>0</v>
      </c>
      <c r="DR435">
        <f t="shared" si="71"/>
        <v>0</v>
      </c>
      <c r="DS435">
        <f t="shared" si="72"/>
        <v>0</v>
      </c>
      <c r="DT435">
        <f t="shared" si="73"/>
        <v>0</v>
      </c>
      <c r="DU435">
        <f t="shared" si="74"/>
        <v>0</v>
      </c>
      <c r="DV435">
        <f t="shared" si="75"/>
        <v>0</v>
      </c>
      <c r="DW435">
        <f t="shared" si="76"/>
        <v>0</v>
      </c>
    </row>
    <row r="436" spans="1:127" x14ac:dyDescent="0.25">
      <c r="A436">
        <v>20137075830</v>
      </c>
      <c r="B436">
        <v>13649</v>
      </c>
      <c r="C436" t="s">
        <v>219</v>
      </c>
      <c r="D436">
        <v>99.989999999999895</v>
      </c>
      <c r="E436">
        <v>20131202</v>
      </c>
      <c r="F436" t="s">
        <v>675</v>
      </c>
      <c r="G436">
        <v>3407</v>
      </c>
      <c r="H436">
        <v>0</v>
      </c>
      <c r="I436" t="s">
        <v>40</v>
      </c>
      <c r="J436">
        <v>15</v>
      </c>
      <c r="K436" t="s">
        <v>41</v>
      </c>
      <c r="L436" t="s">
        <v>42</v>
      </c>
      <c r="M436" t="s">
        <v>11</v>
      </c>
      <c r="N436" t="s">
        <v>43</v>
      </c>
      <c r="O436" t="s">
        <v>71</v>
      </c>
      <c r="P436" t="s">
        <v>45</v>
      </c>
      <c r="Q436" t="s">
        <v>72</v>
      </c>
      <c r="R436" t="s">
        <v>95</v>
      </c>
      <c r="S436" t="s">
        <v>48</v>
      </c>
      <c r="T436" t="s">
        <v>1560</v>
      </c>
      <c r="U436" t="s">
        <v>110</v>
      </c>
      <c r="V436" t="s">
        <v>50</v>
      </c>
      <c r="W436" t="s">
        <v>51</v>
      </c>
      <c r="X436" t="s">
        <v>11</v>
      </c>
      <c r="Y436" t="s">
        <v>11</v>
      </c>
      <c r="Z436" t="s">
        <v>74</v>
      </c>
      <c r="AA436">
        <v>0</v>
      </c>
      <c r="AB436" t="s">
        <v>11</v>
      </c>
      <c r="AC436" t="s">
        <v>86</v>
      </c>
      <c r="AD436" t="s">
        <v>56</v>
      </c>
      <c r="AE436" t="s">
        <v>57</v>
      </c>
      <c r="AF436" t="s">
        <v>98</v>
      </c>
      <c r="AG436" t="s">
        <v>59</v>
      </c>
      <c r="AH436">
        <v>33</v>
      </c>
      <c r="AI436" t="s">
        <v>60</v>
      </c>
      <c r="AJ436" t="s">
        <v>47</v>
      </c>
      <c r="AK436" t="s">
        <v>47</v>
      </c>
      <c r="AL436" t="s">
        <v>54</v>
      </c>
      <c r="AM436" t="s">
        <v>11</v>
      </c>
      <c r="AN436" t="s">
        <v>61</v>
      </c>
      <c r="AO436" t="s">
        <v>62</v>
      </c>
      <c r="AP436" t="s">
        <v>1561</v>
      </c>
      <c r="AQ436" t="s">
        <v>63</v>
      </c>
      <c r="AR436">
        <v>0</v>
      </c>
      <c r="AS436">
        <v>0</v>
      </c>
      <c r="AT436">
        <v>1</v>
      </c>
      <c r="AU436">
        <v>0</v>
      </c>
      <c r="AV436" t="s">
        <v>174</v>
      </c>
      <c r="AW436">
        <v>12</v>
      </c>
      <c r="AX436" t="s">
        <v>64</v>
      </c>
      <c r="AY436">
        <v>1</v>
      </c>
      <c r="AZ436" t="s">
        <v>90</v>
      </c>
      <c r="BA436">
        <v>41.461551999999898</v>
      </c>
      <c r="BB436">
        <v>-81.724868999999899</v>
      </c>
      <c r="BC436">
        <v>2013</v>
      </c>
      <c r="BD436">
        <v>12</v>
      </c>
      <c r="BE436">
        <v>17605</v>
      </c>
      <c r="BF436">
        <v>1139</v>
      </c>
      <c r="BG436">
        <v>390351051001</v>
      </c>
      <c r="BH436">
        <v>1665</v>
      </c>
      <c r="BI436">
        <v>166410</v>
      </c>
      <c r="BJ436">
        <v>754</v>
      </c>
      <c r="BK436">
        <v>254</v>
      </c>
      <c r="BL436">
        <v>500</v>
      </c>
      <c r="BM436">
        <v>24.6999999999999</v>
      </c>
      <c r="BN436">
        <v>82</v>
      </c>
      <c r="BO436">
        <v>36</v>
      </c>
      <c r="BP436">
        <v>37</v>
      </c>
      <c r="BQ436">
        <v>42</v>
      </c>
      <c r="BR436">
        <v>12</v>
      </c>
      <c r="BS436">
        <v>59</v>
      </c>
      <c r="BT436">
        <v>26</v>
      </c>
      <c r="BU436">
        <v>94</v>
      </c>
      <c r="BV436">
        <v>16</v>
      </c>
      <c r="BW436">
        <v>103</v>
      </c>
      <c r="BX436">
        <v>53</v>
      </c>
      <c r="BY436">
        <v>54</v>
      </c>
      <c r="BZ436">
        <v>6</v>
      </c>
      <c r="CA436">
        <v>36</v>
      </c>
      <c r="CB436">
        <v>37</v>
      </c>
      <c r="CC436">
        <v>41</v>
      </c>
      <c r="CD436">
        <v>0</v>
      </c>
      <c r="CE436">
        <v>13</v>
      </c>
      <c r="CF436">
        <v>0</v>
      </c>
      <c r="CG436">
        <v>0</v>
      </c>
      <c r="CH436">
        <v>0</v>
      </c>
      <c r="CI436">
        <v>0</v>
      </c>
      <c r="CJ436">
        <v>7</v>
      </c>
      <c r="CK436">
        <v>197</v>
      </c>
      <c r="CL436">
        <v>20</v>
      </c>
      <c r="CM436">
        <v>142</v>
      </c>
      <c r="CN436">
        <v>598</v>
      </c>
      <c r="CO436">
        <v>0</v>
      </c>
      <c r="CP436">
        <v>0</v>
      </c>
      <c r="CQ436">
        <v>0</v>
      </c>
      <c r="CR436">
        <v>0</v>
      </c>
      <c r="CS436">
        <v>14</v>
      </c>
      <c r="CT436">
        <v>279</v>
      </c>
      <c r="CU436">
        <v>366</v>
      </c>
      <c r="CV436">
        <v>185</v>
      </c>
      <c r="CW436">
        <v>44</v>
      </c>
      <c r="CX436">
        <v>13</v>
      </c>
      <c r="CY436">
        <v>28</v>
      </c>
      <c r="CZ436">
        <v>68</v>
      </c>
      <c r="DA436">
        <v>12</v>
      </c>
      <c r="DB436">
        <v>16</v>
      </c>
      <c r="DC436">
        <v>0</v>
      </c>
      <c r="DD436">
        <v>0</v>
      </c>
      <c r="DE436">
        <v>0</v>
      </c>
      <c r="DF436">
        <v>25543</v>
      </c>
      <c r="DG436">
        <v>3.04</v>
      </c>
      <c r="DH436">
        <v>111</v>
      </c>
      <c r="DI436">
        <v>413</v>
      </c>
      <c r="DJ436">
        <v>248</v>
      </c>
      <c r="DK436">
        <v>165</v>
      </c>
      <c r="DL436">
        <v>67</v>
      </c>
      <c r="DM436">
        <f t="shared" si="66"/>
        <v>0</v>
      </c>
      <c r="DN436">
        <f t="shared" si="67"/>
        <v>0</v>
      </c>
      <c r="DO436">
        <f t="shared" si="68"/>
        <v>1</v>
      </c>
      <c r="DP436">
        <f t="shared" si="69"/>
        <v>0</v>
      </c>
      <c r="DQ436">
        <f t="shared" si="70"/>
        <v>0</v>
      </c>
      <c r="DR436">
        <f t="shared" si="71"/>
        <v>0</v>
      </c>
      <c r="DS436">
        <f t="shared" si="72"/>
        <v>0</v>
      </c>
      <c r="DT436">
        <f t="shared" si="73"/>
        <v>0</v>
      </c>
      <c r="DU436">
        <f t="shared" si="74"/>
        <v>0</v>
      </c>
      <c r="DV436">
        <f t="shared" si="75"/>
        <v>0</v>
      </c>
      <c r="DW436">
        <f t="shared" si="76"/>
        <v>0</v>
      </c>
    </row>
    <row r="437" spans="1:127" x14ac:dyDescent="0.25">
      <c r="A437">
        <v>20147074069</v>
      </c>
      <c r="B437">
        <v>13317</v>
      </c>
      <c r="C437" t="s">
        <v>154</v>
      </c>
      <c r="D437">
        <v>0.03</v>
      </c>
      <c r="E437">
        <v>20141109</v>
      </c>
      <c r="F437" t="s">
        <v>155</v>
      </c>
      <c r="G437">
        <v>3126</v>
      </c>
      <c r="H437">
        <v>0</v>
      </c>
      <c r="I437" t="s">
        <v>161</v>
      </c>
      <c r="J437">
        <v>20</v>
      </c>
      <c r="K437" t="s">
        <v>68</v>
      </c>
      <c r="L437" t="s">
        <v>42</v>
      </c>
      <c r="M437" t="s">
        <v>11</v>
      </c>
      <c r="N437" t="s">
        <v>43</v>
      </c>
      <c r="O437" t="s">
        <v>71</v>
      </c>
      <c r="P437" t="s">
        <v>45</v>
      </c>
      <c r="Q437" t="s">
        <v>47</v>
      </c>
      <c r="R437" t="s">
        <v>163</v>
      </c>
      <c r="S437" t="s">
        <v>48</v>
      </c>
      <c r="T437" t="s">
        <v>1562</v>
      </c>
      <c r="U437" t="s">
        <v>123</v>
      </c>
      <c r="V437" t="s">
        <v>51</v>
      </c>
      <c r="W437" t="s">
        <v>50</v>
      </c>
      <c r="X437">
        <v>26</v>
      </c>
      <c r="Y437" t="s">
        <v>60</v>
      </c>
      <c r="Z437" t="s">
        <v>74</v>
      </c>
      <c r="AA437" t="s">
        <v>54</v>
      </c>
      <c r="AB437" t="s">
        <v>11</v>
      </c>
      <c r="AC437" t="s">
        <v>293</v>
      </c>
      <c r="AD437" t="s">
        <v>56</v>
      </c>
      <c r="AE437" t="s">
        <v>119</v>
      </c>
      <c r="AF437" t="s">
        <v>122</v>
      </c>
      <c r="AG437" t="s">
        <v>59</v>
      </c>
      <c r="AH437">
        <v>47</v>
      </c>
      <c r="AI437" t="s">
        <v>60</v>
      </c>
      <c r="AJ437" t="s">
        <v>76</v>
      </c>
      <c r="AK437" t="s">
        <v>77</v>
      </c>
      <c r="AL437" t="s">
        <v>54</v>
      </c>
      <c r="AM437" t="s">
        <v>11</v>
      </c>
      <c r="AN437" t="s">
        <v>61</v>
      </c>
      <c r="AO437" t="s">
        <v>62</v>
      </c>
      <c r="AP437" t="s">
        <v>1563</v>
      </c>
      <c r="AQ437" t="s">
        <v>63</v>
      </c>
      <c r="AR437">
        <v>0</v>
      </c>
      <c r="AS437">
        <v>0</v>
      </c>
      <c r="AT437">
        <v>1</v>
      </c>
      <c r="AU437">
        <v>2</v>
      </c>
      <c r="AV437" t="s">
        <v>11</v>
      </c>
      <c r="AW437">
        <v>12</v>
      </c>
      <c r="AX437" t="s">
        <v>64</v>
      </c>
      <c r="AY437">
        <v>1</v>
      </c>
      <c r="AZ437" t="s">
        <v>90</v>
      </c>
      <c r="BA437">
        <v>41.469431</v>
      </c>
      <c r="BB437">
        <v>-81.745784999999898</v>
      </c>
      <c r="BC437">
        <v>2014</v>
      </c>
      <c r="BD437">
        <v>11</v>
      </c>
      <c r="BE437">
        <v>17626</v>
      </c>
      <c r="BF437">
        <v>1120</v>
      </c>
      <c r="BG437">
        <v>390351024022</v>
      </c>
      <c r="BH437">
        <v>1733</v>
      </c>
      <c r="BI437">
        <v>164272</v>
      </c>
      <c r="BJ437">
        <v>800</v>
      </c>
      <c r="BK437">
        <v>403</v>
      </c>
      <c r="BL437">
        <v>397</v>
      </c>
      <c r="BM437">
        <v>31.1999999999999</v>
      </c>
      <c r="BN437">
        <v>69</v>
      </c>
      <c r="BO437">
        <v>23</v>
      </c>
      <c r="BP437">
        <v>22</v>
      </c>
      <c r="BQ437">
        <v>23</v>
      </c>
      <c r="BR437">
        <v>55</v>
      </c>
      <c r="BS437">
        <v>13</v>
      </c>
      <c r="BT437">
        <v>0</v>
      </c>
      <c r="BU437">
        <v>32</v>
      </c>
      <c r="BV437">
        <v>139</v>
      </c>
      <c r="BW437">
        <v>60</v>
      </c>
      <c r="BX437">
        <v>11</v>
      </c>
      <c r="BY437">
        <v>67</v>
      </c>
      <c r="BZ437">
        <v>91</v>
      </c>
      <c r="CA437">
        <v>63</v>
      </c>
      <c r="CB437">
        <v>24</v>
      </c>
      <c r="CC437">
        <v>0</v>
      </c>
      <c r="CD437">
        <v>11</v>
      </c>
      <c r="CE437">
        <v>39</v>
      </c>
      <c r="CF437">
        <v>4</v>
      </c>
      <c r="CG437">
        <v>6</v>
      </c>
      <c r="CH437">
        <v>27</v>
      </c>
      <c r="CI437">
        <v>21</v>
      </c>
      <c r="CJ437">
        <v>0</v>
      </c>
      <c r="CK437">
        <v>137</v>
      </c>
      <c r="CL437">
        <v>97</v>
      </c>
      <c r="CM437">
        <v>303</v>
      </c>
      <c r="CN437">
        <v>367</v>
      </c>
      <c r="CO437">
        <v>0</v>
      </c>
      <c r="CP437">
        <v>42</v>
      </c>
      <c r="CQ437">
        <v>0</v>
      </c>
      <c r="CR437">
        <v>65</v>
      </c>
      <c r="CS437">
        <v>23</v>
      </c>
      <c r="CT437">
        <v>225</v>
      </c>
      <c r="CU437">
        <v>563</v>
      </c>
      <c r="CV437">
        <v>95</v>
      </c>
      <c r="CW437">
        <v>314</v>
      </c>
      <c r="CX437">
        <v>35</v>
      </c>
      <c r="CY437">
        <v>60</v>
      </c>
      <c r="CZ437">
        <v>40</v>
      </c>
      <c r="DA437">
        <v>11</v>
      </c>
      <c r="DB437">
        <v>8</v>
      </c>
      <c r="DC437">
        <v>0</v>
      </c>
      <c r="DD437">
        <v>0</v>
      </c>
      <c r="DE437">
        <v>0</v>
      </c>
      <c r="DF437">
        <v>32375</v>
      </c>
      <c r="DG437">
        <v>3.2</v>
      </c>
      <c r="DH437">
        <v>34</v>
      </c>
      <c r="DI437">
        <v>387</v>
      </c>
      <c r="DJ437">
        <v>250</v>
      </c>
      <c r="DK437">
        <v>137</v>
      </c>
      <c r="DL437">
        <v>79</v>
      </c>
      <c r="DM437">
        <f t="shared" si="66"/>
        <v>0</v>
      </c>
      <c r="DN437">
        <f t="shared" si="67"/>
        <v>0</v>
      </c>
      <c r="DO437">
        <f t="shared" si="68"/>
        <v>0</v>
      </c>
      <c r="DP437">
        <f t="shared" si="69"/>
        <v>1</v>
      </c>
      <c r="DQ437">
        <f t="shared" si="70"/>
        <v>0</v>
      </c>
      <c r="DR437">
        <f t="shared" si="71"/>
        <v>0</v>
      </c>
      <c r="DS437">
        <f t="shared" si="72"/>
        <v>0</v>
      </c>
      <c r="DT437">
        <f t="shared" si="73"/>
        <v>0</v>
      </c>
      <c r="DU437">
        <f t="shared" si="74"/>
        <v>0</v>
      </c>
      <c r="DV437">
        <f t="shared" si="75"/>
        <v>0</v>
      </c>
      <c r="DW437">
        <f t="shared" si="76"/>
        <v>0</v>
      </c>
    </row>
    <row r="438" spans="1:127" x14ac:dyDescent="0.25">
      <c r="A438">
        <v>20137016267</v>
      </c>
      <c r="B438">
        <v>2509</v>
      </c>
      <c r="C438" t="s">
        <v>219</v>
      </c>
      <c r="D438">
        <v>99.989999999999895</v>
      </c>
      <c r="E438">
        <v>20130305</v>
      </c>
      <c r="F438">
        <v>98</v>
      </c>
      <c r="G438">
        <v>2119</v>
      </c>
      <c r="H438">
        <v>0</v>
      </c>
      <c r="I438" t="s">
        <v>115</v>
      </c>
      <c r="J438">
        <v>21</v>
      </c>
      <c r="K438" t="s">
        <v>68</v>
      </c>
      <c r="L438" t="s">
        <v>42</v>
      </c>
      <c r="M438" t="s">
        <v>11</v>
      </c>
      <c r="N438" t="s">
        <v>43</v>
      </c>
      <c r="O438" t="s">
        <v>44</v>
      </c>
      <c r="P438" t="s">
        <v>45</v>
      </c>
      <c r="Q438" t="s">
        <v>72</v>
      </c>
      <c r="R438" t="s">
        <v>119</v>
      </c>
      <c r="S438" t="s">
        <v>98</v>
      </c>
      <c r="T438" t="s">
        <v>1564</v>
      </c>
      <c r="U438" t="s">
        <v>59</v>
      </c>
      <c r="V438" t="s">
        <v>77</v>
      </c>
      <c r="W438" t="s">
        <v>76</v>
      </c>
      <c r="X438">
        <v>49</v>
      </c>
      <c r="Y438" t="s">
        <v>60</v>
      </c>
      <c r="Z438" t="s">
        <v>132</v>
      </c>
      <c r="AA438" t="s">
        <v>180</v>
      </c>
      <c r="AB438" t="s">
        <v>11</v>
      </c>
      <c r="AC438" t="s">
        <v>75</v>
      </c>
      <c r="AD438" t="s">
        <v>97</v>
      </c>
      <c r="AE438" t="s">
        <v>54</v>
      </c>
      <c r="AF438" t="s">
        <v>48</v>
      </c>
      <c r="AG438" t="s">
        <v>150</v>
      </c>
      <c r="AH438" t="s">
        <v>11</v>
      </c>
      <c r="AI438" t="s">
        <v>11</v>
      </c>
      <c r="AJ438" t="s">
        <v>50</v>
      </c>
      <c r="AK438" t="s">
        <v>51</v>
      </c>
      <c r="AL438">
        <v>0</v>
      </c>
      <c r="AM438" t="s">
        <v>11</v>
      </c>
      <c r="AN438" t="s">
        <v>61</v>
      </c>
      <c r="AO438" t="s">
        <v>62</v>
      </c>
      <c r="AP438" t="s">
        <v>1565</v>
      </c>
      <c r="AQ438" t="s">
        <v>63</v>
      </c>
      <c r="AR438">
        <v>0</v>
      </c>
      <c r="AS438">
        <v>0</v>
      </c>
      <c r="AT438">
        <v>0</v>
      </c>
      <c r="AU438">
        <v>1</v>
      </c>
      <c r="AV438" t="s">
        <v>11</v>
      </c>
      <c r="AW438">
        <v>12</v>
      </c>
      <c r="AX438" t="s">
        <v>64</v>
      </c>
      <c r="AY438">
        <v>1</v>
      </c>
      <c r="AZ438" t="s">
        <v>90</v>
      </c>
      <c r="BA438">
        <v>41.473694000000002</v>
      </c>
      <c r="BB438">
        <v>-81.750618000000003</v>
      </c>
      <c r="BC438">
        <v>2013</v>
      </c>
      <c r="BD438">
        <v>3</v>
      </c>
      <c r="BE438">
        <v>17678</v>
      </c>
      <c r="BF438">
        <v>68</v>
      </c>
      <c r="BG438">
        <v>390351016033</v>
      </c>
      <c r="BH438">
        <v>1689</v>
      </c>
      <c r="BI438">
        <v>112959</v>
      </c>
      <c r="BJ438">
        <v>652</v>
      </c>
      <c r="BK438">
        <v>297</v>
      </c>
      <c r="BL438">
        <v>355</v>
      </c>
      <c r="BM438">
        <v>34.399999999999899</v>
      </c>
      <c r="BN438">
        <v>36</v>
      </c>
      <c r="BO438">
        <v>78</v>
      </c>
      <c r="BP438">
        <v>44</v>
      </c>
      <c r="BQ438">
        <v>30</v>
      </c>
      <c r="BR438">
        <v>25</v>
      </c>
      <c r="BS438">
        <v>34</v>
      </c>
      <c r="BT438">
        <v>5</v>
      </c>
      <c r="BU438">
        <v>7</v>
      </c>
      <c r="BV438">
        <v>18</v>
      </c>
      <c r="BW438">
        <v>58</v>
      </c>
      <c r="BX438">
        <v>19</v>
      </c>
      <c r="BY438">
        <v>53</v>
      </c>
      <c r="BZ438">
        <v>60</v>
      </c>
      <c r="CA438">
        <v>103</v>
      </c>
      <c r="CB438">
        <v>32</v>
      </c>
      <c r="CC438">
        <v>8</v>
      </c>
      <c r="CD438">
        <v>21</v>
      </c>
      <c r="CE438">
        <v>4</v>
      </c>
      <c r="CF438">
        <v>8</v>
      </c>
      <c r="CG438">
        <v>0</v>
      </c>
      <c r="CH438">
        <v>0</v>
      </c>
      <c r="CI438">
        <v>5</v>
      </c>
      <c r="CJ438">
        <v>4</v>
      </c>
      <c r="CK438">
        <v>188</v>
      </c>
      <c r="CL438">
        <v>21</v>
      </c>
      <c r="CM438">
        <v>152</v>
      </c>
      <c r="CN438">
        <v>415</v>
      </c>
      <c r="CO438">
        <v>0</v>
      </c>
      <c r="CP438">
        <v>0</v>
      </c>
      <c r="CQ438">
        <v>0</v>
      </c>
      <c r="CR438">
        <v>59</v>
      </c>
      <c r="CS438">
        <v>26</v>
      </c>
      <c r="CT438">
        <v>348</v>
      </c>
      <c r="CU438">
        <v>393</v>
      </c>
      <c r="CV438">
        <v>193</v>
      </c>
      <c r="CW438">
        <v>119</v>
      </c>
      <c r="CX438">
        <v>43</v>
      </c>
      <c r="CY438">
        <v>18</v>
      </c>
      <c r="CZ438">
        <v>4</v>
      </c>
      <c r="DA438">
        <v>16</v>
      </c>
      <c r="DB438">
        <v>0</v>
      </c>
      <c r="DC438">
        <v>0</v>
      </c>
      <c r="DD438">
        <v>0</v>
      </c>
      <c r="DE438">
        <v>0</v>
      </c>
      <c r="DF438">
        <v>14234</v>
      </c>
      <c r="DG438">
        <v>2.62</v>
      </c>
      <c r="DH438">
        <v>89</v>
      </c>
      <c r="DI438">
        <v>357</v>
      </c>
      <c r="DJ438">
        <v>249</v>
      </c>
      <c r="DK438">
        <v>108</v>
      </c>
      <c r="DL438">
        <v>40</v>
      </c>
      <c r="DM438">
        <f t="shared" si="66"/>
        <v>0</v>
      </c>
      <c r="DN438">
        <f t="shared" si="67"/>
        <v>0</v>
      </c>
      <c r="DO438">
        <f t="shared" si="68"/>
        <v>1</v>
      </c>
      <c r="DP438">
        <f t="shared" si="69"/>
        <v>0</v>
      </c>
      <c r="DQ438">
        <f t="shared" si="70"/>
        <v>0</v>
      </c>
      <c r="DR438">
        <f t="shared" si="71"/>
        <v>0</v>
      </c>
      <c r="DS438">
        <f t="shared" si="72"/>
        <v>0</v>
      </c>
      <c r="DT438">
        <f t="shared" si="73"/>
        <v>0</v>
      </c>
      <c r="DU438">
        <f t="shared" si="74"/>
        <v>0</v>
      </c>
      <c r="DV438">
        <f t="shared" si="75"/>
        <v>0</v>
      </c>
      <c r="DW438">
        <f t="shared" si="76"/>
        <v>0</v>
      </c>
    </row>
    <row r="439" spans="1:127" x14ac:dyDescent="0.25">
      <c r="A439">
        <v>20137017451</v>
      </c>
      <c r="B439">
        <v>2942</v>
      </c>
      <c r="C439" t="s">
        <v>224</v>
      </c>
      <c r="D439">
        <v>0.27</v>
      </c>
      <c r="E439">
        <v>20130111</v>
      </c>
      <c r="F439" t="s">
        <v>225</v>
      </c>
      <c r="G439" t="s">
        <v>311</v>
      </c>
      <c r="H439">
        <v>0</v>
      </c>
      <c r="I439" t="s">
        <v>125</v>
      </c>
      <c r="J439">
        <v>15</v>
      </c>
      <c r="K439" t="s">
        <v>41</v>
      </c>
      <c r="L439" t="s">
        <v>42</v>
      </c>
      <c r="M439" t="s">
        <v>11</v>
      </c>
      <c r="N439" t="s">
        <v>43</v>
      </c>
      <c r="O439" t="s">
        <v>44</v>
      </c>
      <c r="P439" t="s">
        <v>45</v>
      </c>
      <c r="Q439" t="s">
        <v>46</v>
      </c>
      <c r="R439" t="s">
        <v>95</v>
      </c>
      <c r="S439" t="s">
        <v>96</v>
      </c>
      <c r="T439" t="s">
        <v>1566</v>
      </c>
      <c r="U439" t="s">
        <v>110</v>
      </c>
      <c r="V439" t="s">
        <v>51</v>
      </c>
      <c r="W439" t="s">
        <v>77</v>
      </c>
      <c r="X439">
        <v>0</v>
      </c>
      <c r="Y439" t="s">
        <v>11</v>
      </c>
      <c r="Z439" t="s">
        <v>120</v>
      </c>
      <c r="AA439" t="s">
        <v>54</v>
      </c>
      <c r="AB439" t="s">
        <v>11</v>
      </c>
      <c r="AC439" t="s">
        <v>75</v>
      </c>
      <c r="AD439" t="s">
        <v>56</v>
      </c>
      <c r="AE439" t="s">
        <v>54</v>
      </c>
      <c r="AF439" t="s">
        <v>122</v>
      </c>
      <c r="AG439" t="s">
        <v>59</v>
      </c>
      <c r="AH439">
        <v>53</v>
      </c>
      <c r="AI439" t="s">
        <v>52</v>
      </c>
      <c r="AJ439" t="s">
        <v>51</v>
      </c>
      <c r="AK439" t="s">
        <v>50</v>
      </c>
      <c r="AL439" t="s">
        <v>54</v>
      </c>
      <c r="AM439" t="s">
        <v>11</v>
      </c>
      <c r="AN439" t="s">
        <v>61</v>
      </c>
      <c r="AO439" t="s">
        <v>62</v>
      </c>
      <c r="AP439" t="s">
        <v>1567</v>
      </c>
      <c r="AQ439" t="s">
        <v>63</v>
      </c>
      <c r="AR439">
        <v>0</v>
      </c>
      <c r="AS439">
        <v>1</v>
      </c>
      <c r="AT439">
        <v>0</v>
      </c>
      <c r="AU439">
        <v>0</v>
      </c>
      <c r="AV439" t="s">
        <v>126</v>
      </c>
      <c r="AW439">
        <v>12</v>
      </c>
      <c r="AX439" t="s">
        <v>64</v>
      </c>
      <c r="AY439">
        <v>1</v>
      </c>
      <c r="AZ439" t="s">
        <v>90</v>
      </c>
      <c r="BA439">
        <v>41.480623000000001</v>
      </c>
      <c r="BB439">
        <v>-81.725082</v>
      </c>
      <c r="BC439">
        <v>2013</v>
      </c>
      <c r="BD439">
        <v>1</v>
      </c>
      <c r="BE439">
        <v>17722</v>
      </c>
      <c r="BF439">
        <v>1117</v>
      </c>
      <c r="BG439">
        <v>390351034002</v>
      </c>
      <c r="BH439">
        <v>1751</v>
      </c>
      <c r="BI439">
        <v>177665</v>
      </c>
      <c r="BJ439">
        <v>833</v>
      </c>
      <c r="BK439">
        <v>482</v>
      </c>
      <c r="BL439">
        <v>351</v>
      </c>
      <c r="BM439">
        <v>30.8</v>
      </c>
      <c r="BN439">
        <v>120</v>
      </c>
      <c r="BO439">
        <v>58</v>
      </c>
      <c r="BP439">
        <v>42</v>
      </c>
      <c r="BQ439">
        <v>0</v>
      </c>
      <c r="BR439">
        <v>37</v>
      </c>
      <c r="BS439">
        <v>0</v>
      </c>
      <c r="BT439">
        <v>32</v>
      </c>
      <c r="BU439">
        <v>78</v>
      </c>
      <c r="BV439">
        <v>42</v>
      </c>
      <c r="BW439">
        <v>89</v>
      </c>
      <c r="BX439">
        <v>75</v>
      </c>
      <c r="BY439">
        <v>12</v>
      </c>
      <c r="BZ439">
        <v>56</v>
      </c>
      <c r="CA439">
        <v>44</v>
      </c>
      <c r="CB439">
        <v>51</v>
      </c>
      <c r="CC439">
        <v>47</v>
      </c>
      <c r="CD439">
        <v>0</v>
      </c>
      <c r="CE439">
        <v>20</v>
      </c>
      <c r="CF439">
        <v>0</v>
      </c>
      <c r="CG439">
        <v>21</v>
      </c>
      <c r="CH439">
        <v>0</v>
      </c>
      <c r="CI439">
        <v>9</v>
      </c>
      <c r="CJ439">
        <v>0</v>
      </c>
      <c r="CK439">
        <v>220</v>
      </c>
      <c r="CL439">
        <v>50</v>
      </c>
      <c r="CM439">
        <v>119</v>
      </c>
      <c r="CN439">
        <v>608</v>
      </c>
      <c r="CO439">
        <v>0</v>
      </c>
      <c r="CP439">
        <v>0</v>
      </c>
      <c r="CQ439">
        <v>0</v>
      </c>
      <c r="CR439">
        <v>0</v>
      </c>
      <c r="CS439">
        <v>106</v>
      </c>
      <c r="CT439">
        <v>331</v>
      </c>
      <c r="CU439">
        <v>466</v>
      </c>
      <c r="CV439">
        <v>59</v>
      </c>
      <c r="CW439">
        <v>113</v>
      </c>
      <c r="CX439">
        <v>7</v>
      </c>
      <c r="CY439">
        <v>37</v>
      </c>
      <c r="CZ439">
        <v>100</v>
      </c>
      <c r="DA439">
        <v>24</v>
      </c>
      <c r="DB439">
        <v>62</v>
      </c>
      <c r="DC439">
        <v>55</v>
      </c>
      <c r="DD439">
        <v>0</v>
      </c>
      <c r="DE439">
        <v>9</v>
      </c>
      <c r="DF439">
        <v>27792</v>
      </c>
      <c r="DG439">
        <v>2.35</v>
      </c>
      <c r="DH439">
        <v>54</v>
      </c>
      <c r="DI439">
        <v>452</v>
      </c>
      <c r="DJ439">
        <v>355</v>
      </c>
      <c r="DK439">
        <v>97</v>
      </c>
      <c r="DL439">
        <v>134</v>
      </c>
      <c r="DM439">
        <f t="shared" si="66"/>
        <v>0</v>
      </c>
      <c r="DN439">
        <f t="shared" si="67"/>
        <v>0</v>
      </c>
      <c r="DO439">
        <f t="shared" si="68"/>
        <v>1</v>
      </c>
      <c r="DP439">
        <f t="shared" si="69"/>
        <v>0</v>
      </c>
      <c r="DQ439">
        <f t="shared" si="70"/>
        <v>0</v>
      </c>
      <c r="DR439">
        <f t="shared" si="71"/>
        <v>0</v>
      </c>
      <c r="DS439">
        <f t="shared" si="72"/>
        <v>0</v>
      </c>
      <c r="DT439">
        <f t="shared" si="73"/>
        <v>0</v>
      </c>
      <c r="DU439">
        <f t="shared" si="74"/>
        <v>0</v>
      </c>
      <c r="DV439">
        <f t="shared" si="75"/>
        <v>0</v>
      </c>
      <c r="DW439">
        <f t="shared" si="76"/>
        <v>0</v>
      </c>
    </row>
    <row r="440" spans="1:127" x14ac:dyDescent="0.25">
      <c r="A440">
        <v>20137019572</v>
      </c>
      <c r="B440">
        <v>3125</v>
      </c>
      <c r="C440" t="s">
        <v>270</v>
      </c>
      <c r="D440">
        <v>14.6099999999999</v>
      </c>
      <c r="E440">
        <v>20130316</v>
      </c>
      <c r="F440" t="s">
        <v>271</v>
      </c>
      <c r="G440">
        <v>25</v>
      </c>
      <c r="H440">
        <v>0</v>
      </c>
      <c r="I440" t="s">
        <v>102</v>
      </c>
      <c r="J440">
        <v>4</v>
      </c>
      <c r="K440" t="s">
        <v>68</v>
      </c>
      <c r="L440" t="s">
        <v>42</v>
      </c>
      <c r="M440" t="s">
        <v>11</v>
      </c>
      <c r="N440" t="s">
        <v>43</v>
      </c>
      <c r="O440" t="s">
        <v>121</v>
      </c>
      <c r="P440" t="s">
        <v>104</v>
      </c>
      <c r="Q440" t="s">
        <v>94</v>
      </c>
      <c r="R440" t="s">
        <v>163</v>
      </c>
      <c r="S440" t="s">
        <v>96</v>
      </c>
      <c r="T440" t="s">
        <v>1568</v>
      </c>
      <c r="U440" t="s">
        <v>49</v>
      </c>
      <c r="V440" t="s">
        <v>51</v>
      </c>
      <c r="W440" t="s">
        <v>47</v>
      </c>
      <c r="X440">
        <v>29</v>
      </c>
      <c r="Y440" t="s">
        <v>52</v>
      </c>
      <c r="Z440" t="s">
        <v>74</v>
      </c>
      <c r="AA440" t="s">
        <v>54</v>
      </c>
      <c r="AB440" t="s">
        <v>11</v>
      </c>
      <c r="AC440" t="s">
        <v>86</v>
      </c>
      <c r="AD440" t="s">
        <v>56</v>
      </c>
      <c r="AE440" t="s">
        <v>57</v>
      </c>
      <c r="AF440" t="s">
        <v>98</v>
      </c>
      <c r="AG440" t="s">
        <v>59</v>
      </c>
      <c r="AH440">
        <v>35</v>
      </c>
      <c r="AI440" t="s">
        <v>60</v>
      </c>
      <c r="AJ440" t="s">
        <v>51</v>
      </c>
      <c r="AK440" t="s">
        <v>50</v>
      </c>
      <c r="AL440" t="s">
        <v>54</v>
      </c>
      <c r="AM440" t="s">
        <v>11</v>
      </c>
      <c r="AN440" t="s">
        <v>61</v>
      </c>
      <c r="AO440" t="s">
        <v>62</v>
      </c>
      <c r="AP440" t="s">
        <v>1569</v>
      </c>
      <c r="AQ440" t="s">
        <v>63</v>
      </c>
      <c r="AR440">
        <v>0</v>
      </c>
      <c r="AS440">
        <v>0</v>
      </c>
      <c r="AT440">
        <v>0</v>
      </c>
      <c r="AU440">
        <v>1</v>
      </c>
      <c r="AV440" t="s">
        <v>11</v>
      </c>
      <c r="AW440">
        <v>12</v>
      </c>
      <c r="AX440" t="s">
        <v>64</v>
      </c>
      <c r="AY440">
        <v>1</v>
      </c>
      <c r="AZ440" t="s">
        <v>90</v>
      </c>
      <c r="BA440">
        <v>41.492621999999898</v>
      </c>
      <c r="BB440">
        <v>-81.708511999999899</v>
      </c>
      <c r="BC440">
        <v>2013</v>
      </c>
      <c r="BD440">
        <v>3</v>
      </c>
      <c r="BE440">
        <v>17769</v>
      </c>
      <c r="BF440">
        <v>101</v>
      </c>
      <c r="BG440">
        <v>390351036021</v>
      </c>
      <c r="BH440">
        <v>291</v>
      </c>
      <c r="BI440">
        <v>1366367</v>
      </c>
      <c r="BJ440">
        <v>1100</v>
      </c>
      <c r="BK440">
        <v>609</v>
      </c>
      <c r="BL440">
        <v>491</v>
      </c>
      <c r="BM440">
        <v>35.200000000000003</v>
      </c>
      <c r="BN440">
        <v>49</v>
      </c>
      <c r="BO440">
        <v>72</v>
      </c>
      <c r="BP440">
        <v>56</v>
      </c>
      <c r="BQ440">
        <v>9</v>
      </c>
      <c r="BR440">
        <v>34</v>
      </c>
      <c r="BS440">
        <v>8</v>
      </c>
      <c r="BT440">
        <v>32</v>
      </c>
      <c r="BU440">
        <v>32</v>
      </c>
      <c r="BV440">
        <v>151</v>
      </c>
      <c r="BW440">
        <v>99</v>
      </c>
      <c r="BX440">
        <v>88</v>
      </c>
      <c r="BY440">
        <v>67</v>
      </c>
      <c r="BZ440">
        <v>120</v>
      </c>
      <c r="CA440">
        <v>26</v>
      </c>
      <c r="CB440">
        <v>64</v>
      </c>
      <c r="CC440">
        <v>36</v>
      </c>
      <c r="CD440">
        <v>39</v>
      </c>
      <c r="CE440">
        <v>0</v>
      </c>
      <c r="CF440">
        <v>14</v>
      </c>
      <c r="CG440">
        <v>15</v>
      </c>
      <c r="CH440">
        <v>4</v>
      </c>
      <c r="CI440">
        <v>50</v>
      </c>
      <c r="CJ440">
        <v>35</v>
      </c>
      <c r="CK440">
        <v>186</v>
      </c>
      <c r="CL440">
        <v>118</v>
      </c>
      <c r="CM440">
        <v>134</v>
      </c>
      <c r="CN440">
        <v>807</v>
      </c>
      <c r="CO440">
        <v>0</v>
      </c>
      <c r="CP440">
        <v>70</v>
      </c>
      <c r="CQ440">
        <v>0</v>
      </c>
      <c r="CR440">
        <v>41</v>
      </c>
      <c r="CS440">
        <v>48</v>
      </c>
      <c r="CT440">
        <v>84</v>
      </c>
      <c r="CU440">
        <v>808</v>
      </c>
      <c r="CV440">
        <v>184</v>
      </c>
      <c r="CW440">
        <v>131</v>
      </c>
      <c r="CX440">
        <v>17</v>
      </c>
      <c r="CY440">
        <v>17</v>
      </c>
      <c r="CZ440">
        <v>104</v>
      </c>
      <c r="DA440">
        <v>29</v>
      </c>
      <c r="DB440">
        <v>128</v>
      </c>
      <c r="DC440">
        <v>92</v>
      </c>
      <c r="DD440">
        <v>80</v>
      </c>
      <c r="DE440">
        <v>26</v>
      </c>
      <c r="DF440">
        <v>49762</v>
      </c>
      <c r="DG440">
        <v>3.25</v>
      </c>
      <c r="DH440">
        <v>48</v>
      </c>
      <c r="DI440">
        <v>371</v>
      </c>
      <c r="DJ440">
        <v>338</v>
      </c>
      <c r="DK440">
        <v>33</v>
      </c>
      <c r="DL440">
        <v>96</v>
      </c>
      <c r="DM440">
        <f t="shared" si="66"/>
        <v>0</v>
      </c>
      <c r="DN440">
        <f t="shared" si="67"/>
        <v>0</v>
      </c>
      <c r="DO440">
        <f t="shared" si="68"/>
        <v>1</v>
      </c>
      <c r="DP440">
        <f t="shared" si="69"/>
        <v>0</v>
      </c>
      <c r="DQ440">
        <f t="shared" si="70"/>
        <v>0</v>
      </c>
      <c r="DR440">
        <f t="shared" si="71"/>
        <v>0</v>
      </c>
      <c r="DS440">
        <f t="shared" si="72"/>
        <v>0</v>
      </c>
      <c r="DT440">
        <f t="shared" si="73"/>
        <v>0</v>
      </c>
      <c r="DU440">
        <f t="shared" si="74"/>
        <v>0</v>
      </c>
      <c r="DV440">
        <f t="shared" si="75"/>
        <v>0</v>
      </c>
      <c r="DW440">
        <f t="shared" si="76"/>
        <v>0</v>
      </c>
    </row>
    <row r="441" spans="1:127" x14ac:dyDescent="0.25">
      <c r="A441">
        <v>20128085950</v>
      </c>
      <c r="B441">
        <v>7182</v>
      </c>
      <c r="C441" t="s">
        <v>401</v>
      </c>
      <c r="D441">
        <v>0.63</v>
      </c>
      <c r="E441">
        <v>20120702</v>
      </c>
      <c r="F441" t="s">
        <v>402</v>
      </c>
      <c r="G441" t="s">
        <v>109</v>
      </c>
      <c r="H441">
        <v>0.02</v>
      </c>
      <c r="I441" t="s">
        <v>40</v>
      </c>
      <c r="J441">
        <v>18</v>
      </c>
      <c r="K441" t="s">
        <v>41</v>
      </c>
      <c r="L441" t="s">
        <v>42</v>
      </c>
      <c r="M441" t="s">
        <v>11</v>
      </c>
      <c r="N441" t="s">
        <v>43</v>
      </c>
      <c r="O441" t="s">
        <v>71</v>
      </c>
      <c r="P441" t="s">
        <v>45</v>
      </c>
      <c r="Q441" t="s">
        <v>72</v>
      </c>
      <c r="R441" t="s">
        <v>119</v>
      </c>
      <c r="S441" t="s">
        <v>98</v>
      </c>
      <c r="T441" t="s">
        <v>1570</v>
      </c>
      <c r="U441" t="s">
        <v>59</v>
      </c>
      <c r="V441" t="s">
        <v>77</v>
      </c>
      <c r="W441" t="s">
        <v>76</v>
      </c>
      <c r="X441">
        <v>60</v>
      </c>
      <c r="Y441" t="s">
        <v>60</v>
      </c>
      <c r="Z441" t="s">
        <v>74</v>
      </c>
      <c r="AA441">
        <v>0</v>
      </c>
      <c r="AB441" t="s">
        <v>11</v>
      </c>
      <c r="AC441" t="s">
        <v>86</v>
      </c>
      <c r="AD441" t="s">
        <v>56</v>
      </c>
      <c r="AE441" t="s">
        <v>54</v>
      </c>
      <c r="AF441" t="s">
        <v>48</v>
      </c>
      <c r="AG441" t="s">
        <v>129</v>
      </c>
      <c r="AH441">
        <v>57</v>
      </c>
      <c r="AI441" t="s">
        <v>60</v>
      </c>
      <c r="AJ441" t="s">
        <v>50</v>
      </c>
      <c r="AK441" t="s">
        <v>51</v>
      </c>
      <c r="AL441" t="s">
        <v>54</v>
      </c>
      <c r="AM441" t="s">
        <v>11</v>
      </c>
      <c r="AN441" t="s">
        <v>61</v>
      </c>
      <c r="AO441" t="s">
        <v>62</v>
      </c>
      <c r="AP441" t="s">
        <v>1571</v>
      </c>
      <c r="AQ441" t="s">
        <v>63</v>
      </c>
      <c r="AR441">
        <v>0</v>
      </c>
      <c r="AS441">
        <v>0</v>
      </c>
      <c r="AT441">
        <v>0</v>
      </c>
      <c r="AU441">
        <v>1</v>
      </c>
      <c r="AV441" t="s">
        <v>78</v>
      </c>
      <c r="AW441">
        <v>12</v>
      </c>
      <c r="AX441" t="s">
        <v>64</v>
      </c>
      <c r="AY441">
        <v>1</v>
      </c>
      <c r="AZ441" t="s">
        <v>90</v>
      </c>
      <c r="BA441">
        <v>41.500515999999898</v>
      </c>
      <c r="BB441">
        <v>-81.674336999999895</v>
      </c>
      <c r="BC441">
        <v>2012</v>
      </c>
      <c r="BD441">
        <v>7</v>
      </c>
      <c r="BE441">
        <v>17824</v>
      </c>
      <c r="BF441">
        <v>1</v>
      </c>
      <c r="BG441">
        <v>390351077012</v>
      </c>
      <c r="BH441">
        <v>748</v>
      </c>
      <c r="BI441">
        <v>224228</v>
      </c>
      <c r="BJ441">
        <v>521</v>
      </c>
      <c r="BK441">
        <v>333</v>
      </c>
      <c r="BL441">
        <v>188</v>
      </c>
      <c r="BM441">
        <v>22.3</v>
      </c>
      <c r="BN441">
        <v>30</v>
      </c>
      <c r="BO441">
        <v>7</v>
      </c>
      <c r="BP441">
        <v>0</v>
      </c>
      <c r="BQ441">
        <v>0</v>
      </c>
      <c r="BR441">
        <v>111</v>
      </c>
      <c r="BS441">
        <v>62</v>
      </c>
      <c r="BT441">
        <v>32</v>
      </c>
      <c r="BU441">
        <v>130</v>
      </c>
      <c r="BV441">
        <v>50</v>
      </c>
      <c r="BW441">
        <v>20</v>
      </c>
      <c r="BX441">
        <v>18</v>
      </c>
      <c r="BY441">
        <v>10</v>
      </c>
      <c r="BZ441">
        <v>4</v>
      </c>
      <c r="CA441">
        <v>41</v>
      </c>
      <c r="CB441">
        <v>0</v>
      </c>
      <c r="CC441">
        <v>6</v>
      </c>
      <c r="CD441">
        <v>0</v>
      </c>
      <c r="CE441">
        <v>0</v>
      </c>
      <c r="CF441">
        <v>0</v>
      </c>
      <c r="CG441">
        <v>0</v>
      </c>
      <c r="CH441">
        <v>0</v>
      </c>
      <c r="CI441">
        <v>0</v>
      </c>
      <c r="CJ441">
        <v>0</v>
      </c>
      <c r="CK441">
        <v>37</v>
      </c>
      <c r="CL441">
        <v>0</v>
      </c>
      <c r="CM441">
        <v>140</v>
      </c>
      <c r="CN441">
        <v>277</v>
      </c>
      <c r="CO441">
        <v>8</v>
      </c>
      <c r="CP441">
        <v>8</v>
      </c>
      <c r="CQ441">
        <v>14</v>
      </c>
      <c r="CR441">
        <v>0</v>
      </c>
      <c r="CS441">
        <v>74</v>
      </c>
      <c r="CT441">
        <v>0</v>
      </c>
      <c r="CU441">
        <v>149</v>
      </c>
      <c r="CV441">
        <v>0</v>
      </c>
      <c r="CW441">
        <v>22</v>
      </c>
      <c r="CX441">
        <v>34</v>
      </c>
      <c r="CY441">
        <v>0</v>
      </c>
      <c r="CZ441">
        <v>14</v>
      </c>
      <c r="DA441">
        <v>26</v>
      </c>
      <c r="DB441">
        <v>37</v>
      </c>
      <c r="DC441">
        <v>10</v>
      </c>
      <c r="DD441">
        <v>6</v>
      </c>
      <c r="DE441">
        <v>0</v>
      </c>
      <c r="DF441">
        <v>17379</v>
      </c>
      <c r="DG441">
        <v>2.04</v>
      </c>
      <c r="DH441">
        <v>90</v>
      </c>
      <c r="DI441">
        <v>304</v>
      </c>
      <c r="DJ441">
        <v>255</v>
      </c>
      <c r="DK441">
        <v>49</v>
      </c>
      <c r="DL441">
        <v>0</v>
      </c>
      <c r="DM441">
        <f t="shared" si="66"/>
        <v>0</v>
      </c>
      <c r="DN441">
        <f t="shared" si="67"/>
        <v>1</v>
      </c>
      <c r="DO441">
        <f t="shared" si="68"/>
        <v>0</v>
      </c>
      <c r="DP441">
        <f t="shared" si="69"/>
        <v>0</v>
      </c>
      <c r="DQ441">
        <f t="shared" si="70"/>
        <v>0</v>
      </c>
      <c r="DR441">
        <f t="shared" si="71"/>
        <v>0</v>
      </c>
      <c r="DS441">
        <f t="shared" si="72"/>
        <v>0</v>
      </c>
      <c r="DT441">
        <f t="shared" si="73"/>
        <v>0</v>
      </c>
      <c r="DU441">
        <f t="shared" si="74"/>
        <v>0</v>
      </c>
      <c r="DV441">
        <f t="shared" si="75"/>
        <v>0</v>
      </c>
      <c r="DW441">
        <f t="shared" si="76"/>
        <v>0</v>
      </c>
    </row>
    <row r="442" spans="1:127" x14ac:dyDescent="0.25">
      <c r="A442">
        <v>20144001253</v>
      </c>
      <c r="B442">
        <v>17</v>
      </c>
      <c r="C442" t="s">
        <v>241</v>
      </c>
      <c r="D442">
        <v>3.54</v>
      </c>
      <c r="E442">
        <v>20140101</v>
      </c>
      <c r="F442" t="s">
        <v>202</v>
      </c>
      <c r="G442">
        <v>3152</v>
      </c>
      <c r="H442">
        <v>0</v>
      </c>
      <c r="I442" t="s">
        <v>82</v>
      </c>
      <c r="J442">
        <v>17</v>
      </c>
      <c r="K442" t="s">
        <v>68</v>
      </c>
      <c r="L442" t="s">
        <v>42</v>
      </c>
      <c r="M442" t="s">
        <v>11</v>
      </c>
      <c r="N442" t="s">
        <v>43</v>
      </c>
      <c r="O442" t="s">
        <v>44</v>
      </c>
      <c r="P442" t="s">
        <v>135</v>
      </c>
      <c r="Q442" t="s">
        <v>72</v>
      </c>
      <c r="R442" t="s">
        <v>54</v>
      </c>
      <c r="S442" t="s">
        <v>48</v>
      </c>
      <c r="T442" t="s">
        <v>1572</v>
      </c>
      <c r="U442" t="s">
        <v>123</v>
      </c>
      <c r="V442" t="s">
        <v>51</v>
      </c>
      <c r="W442" t="s">
        <v>50</v>
      </c>
      <c r="X442">
        <v>21</v>
      </c>
      <c r="Y442" t="s">
        <v>52</v>
      </c>
      <c r="Z442" t="s">
        <v>74</v>
      </c>
      <c r="AA442" t="s">
        <v>54</v>
      </c>
      <c r="AB442" t="s">
        <v>11</v>
      </c>
      <c r="AC442" t="s">
        <v>116</v>
      </c>
      <c r="AD442" t="s">
        <v>111</v>
      </c>
      <c r="AE442" t="s">
        <v>119</v>
      </c>
      <c r="AF442" t="s">
        <v>84</v>
      </c>
      <c r="AG442" t="s">
        <v>59</v>
      </c>
      <c r="AH442">
        <v>20</v>
      </c>
      <c r="AI442" t="s">
        <v>52</v>
      </c>
      <c r="AJ442" t="s">
        <v>76</v>
      </c>
      <c r="AK442" t="s">
        <v>77</v>
      </c>
      <c r="AL442" t="s">
        <v>54</v>
      </c>
      <c r="AM442" t="s">
        <v>11</v>
      </c>
      <c r="AN442" t="s">
        <v>61</v>
      </c>
      <c r="AO442" t="s">
        <v>62</v>
      </c>
      <c r="AP442" t="s">
        <v>1573</v>
      </c>
      <c r="AQ442" t="s">
        <v>63</v>
      </c>
      <c r="AR442">
        <v>0</v>
      </c>
      <c r="AS442">
        <v>0</v>
      </c>
      <c r="AT442">
        <v>1</v>
      </c>
      <c r="AU442">
        <v>0</v>
      </c>
      <c r="AV442" t="s">
        <v>11</v>
      </c>
      <c r="AW442">
        <v>12</v>
      </c>
      <c r="AX442" t="s">
        <v>64</v>
      </c>
      <c r="AY442">
        <v>1</v>
      </c>
      <c r="AZ442" t="s">
        <v>1</v>
      </c>
      <c r="BA442">
        <v>41.468173</v>
      </c>
      <c r="BB442">
        <v>-81.707517999999894</v>
      </c>
      <c r="BC442">
        <v>2014</v>
      </c>
      <c r="BD442">
        <v>1</v>
      </c>
      <c r="BE442">
        <v>17901</v>
      </c>
      <c r="BF442">
        <v>92</v>
      </c>
      <c r="BG442">
        <v>390351029001</v>
      </c>
      <c r="BH442">
        <v>1817</v>
      </c>
      <c r="BI442">
        <v>273125</v>
      </c>
      <c r="BJ442">
        <v>759</v>
      </c>
      <c r="BK442">
        <v>429</v>
      </c>
      <c r="BL442">
        <v>330</v>
      </c>
      <c r="BM442">
        <v>36.200000000000003</v>
      </c>
      <c r="BN442">
        <v>49</v>
      </c>
      <c r="BO442">
        <v>84</v>
      </c>
      <c r="BP442">
        <v>16</v>
      </c>
      <c r="BQ442">
        <v>45</v>
      </c>
      <c r="BR442">
        <v>14</v>
      </c>
      <c r="BS442">
        <v>9</v>
      </c>
      <c r="BT442">
        <v>9</v>
      </c>
      <c r="BU442">
        <v>18</v>
      </c>
      <c r="BV442">
        <v>83</v>
      </c>
      <c r="BW442">
        <v>36</v>
      </c>
      <c r="BX442">
        <v>62</v>
      </c>
      <c r="BY442">
        <v>66</v>
      </c>
      <c r="BZ442">
        <v>39</v>
      </c>
      <c r="CA442">
        <v>86</v>
      </c>
      <c r="CB442">
        <v>23</v>
      </c>
      <c r="CC442">
        <v>0</v>
      </c>
      <c r="CD442">
        <v>29</v>
      </c>
      <c r="CE442">
        <v>0</v>
      </c>
      <c r="CF442">
        <v>8</v>
      </c>
      <c r="CG442">
        <v>26</v>
      </c>
      <c r="CH442">
        <v>23</v>
      </c>
      <c r="CI442">
        <v>18</v>
      </c>
      <c r="CJ442">
        <v>16</v>
      </c>
      <c r="CK442">
        <v>194</v>
      </c>
      <c r="CL442">
        <v>91</v>
      </c>
      <c r="CM442">
        <v>119</v>
      </c>
      <c r="CN442">
        <v>489</v>
      </c>
      <c r="CO442">
        <v>0</v>
      </c>
      <c r="CP442">
        <v>49</v>
      </c>
      <c r="CQ442">
        <v>0</v>
      </c>
      <c r="CR442">
        <v>0</v>
      </c>
      <c r="CS442">
        <v>102</v>
      </c>
      <c r="CT442">
        <v>277</v>
      </c>
      <c r="CU442">
        <v>515</v>
      </c>
      <c r="CV442">
        <v>205</v>
      </c>
      <c r="CW442">
        <v>147</v>
      </c>
      <c r="CX442">
        <v>16</v>
      </c>
      <c r="CY442">
        <v>52</v>
      </c>
      <c r="CZ442">
        <v>59</v>
      </c>
      <c r="DA442">
        <v>14</v>
      </c>
      <c r="DB442">
        <v>18</v>
      </c>
      <c r="DC442">
        <v>4</v>
      </c>
      <c r="DD442">
        <v>0</v>
      </c>
      <c r="DE442">
        <v>0</v>
      </c>
      <c r="DF442">
        <v>25550</v>
      </c>
      <c r="DG442">
        <v>2.48</v>
      </c>
      <c r="DH442">
        <v>86</v>
      </c>
      <c r="DI442">
        <v>372</v>
      </c>
      <c r="DJ442">
        <v>306</v>
      </c>
      <c r="DK442">
        <v>66</v>
      </c>
      <c r="DL442">
        <v>81</v>
      </c>
      <c r="DM442">
        <f t="shared" si="66"/>
        <v>0</v>
      </c>
      <c r="DN442">
        <f t="shared" si="67"/>
        <v>0</v>
      </c>
      <c r="DO442">
        <f t="shared" si="68"/>
        <v>0</v>
      </c>
      <c r="DP442">
        <f t="shared" si="69"/>
        <v>1</v>
      </c>
      <c r="DQ442">
        <f t="shared" si="70"/>
        <v>0</v>
      </c>
      <c r="DR442">
        <f t="shared" si="71"/>
        <v>0</v>
      </c>
      <c r="DS442">
        <f t="shared" si="72"/>
        <v>0</v>
      </c>
      <c r="DT442">
        <f t="shared" si="73"/>
        <v>0</v>
      </c>
      <c r="DU442">
        <f t="shared" si="74"/>
        <v>0</v>
      </c>
      <c r="DV442">
        <f t="shared" si="75"/>
        <v>0</v>
      </c>
      <c r="DW442">
        <f t="shared" si="76"/>
        <v>0</v>
      </c>
    </row>
    <row r="443" spans="1:127" x14ac:dyDescent="0.25">
      <c r="A443">
        <v>20144001354</v>
      </c>
      <c r="B443">
        <v>174</v>
      </c>
      <c r="C443" t="s">
        <v>138</v>
      </c>
      <c r="D443">
        <v>0.94</v>
      </c>
      <c r="E443">
        <v>20140103</v>
      </c>
      <c r="F443" t="s">
        <v>139</v>
      </c>
      <c r="G443" t="s">
        <v>216</v>
      </c>
      <c r="H443">
        <v>0</v>
      </c>
      <c r="I443" t="s">
        <v>125</v>
      </c>
      <c r="J443">
        <v>18</v>
      </c>
      <c r="K443" t="s">
        <v>68</v>
      </c>
      <c r="L443" t="s">
        <v>42</v>
      </c>
      <c r="M443" t="s">
        <v>11</v>
      </c>
      <c r="N443" t="s">
        <v>43</v>
      </c>
      <c r="O443" t="s">
        <v>44</v>
      </c>
      <c r="P443" t="s">
        <v>135</v>
      </c>
      <c r="Q443" t="s">
        <v>72</v>
      </c>
      <c r="R443" t="s">
        <v>83</v>
      </c>
      <c r="S443" t="s">
        <v>98</v>
      </c>
      <c r="T443" t="s">
        <v>1574</v>
      </c>
      <c r="U443" t="s">
        <v>59</v>
      </c>
      <c r="V443" t="s">
        <v>76</v>
      </c>
      <c r="W443" t="s">
        <v>77</v>
      </c>
      <c r="X443">
        <v>51</v>
      </c>
      <c r="Y443" t="s">
        <v>60</v>
      </c>
      <c r="Z443" t="s">
        <v>74</v>
      </c>
      <c r="AA443" t="s">
        <v>54</v>
      </c>
      <c r="AB443" t="s">
        <v>11</v>
      </c>
      <c r="AC443" t="s">
        <v>75</v>
      </c>
      <c r="AD443" t="s">
        <v>97</v>
      </c>
      <c r="AE443" t="s">
        <v>47</v>
      </c>
      <c r="AF443" t="s">
        <v>48</v>
      </c>
      <c r="AG443" t="s">
        <v>129</v>
      </c>
      <c r="AH443">
        <v>0</v>
      </c>
      <c r="AI443" t="s">
        <v>11</v>
      </c>
      <c r="AJ443" t="s">
        <v>76</v>
      </c>
      <c r="AK443" t="s">
        <v>77</v>
      </c>
      <c r="AL443" t="s">
        <v>54</v>
      </c>
      <c r="AM443" t="s">
        <v>11</v>
      </c>
      <c r="AN443" t="s">
        <v>61</v>
      </c>
      <c r="AO443" t="s">
        <v>62</v>
      </c>
      <c r="AP443" t="s">
        <v>1575</v>
      </c>
      <c r="AQ443" t="s">
        <v>63</v>
      </c>
      <c r="AR443">
        <v>0</v>
      </c>
      <c r="AS443">
        <v>1</v>
      </c>
      <c r="AT443">
        <v>0</v>
      </c>
      <c r="AU443">
        <v>0</v>
      </c>
      <c r="AV443" t="s">
        <v>11</v>
      </c>
      <c r="AW443">
        <v>12</v>
      </c>
      <c r="AX443" t="s">
        <v>64</v>
      </c>
      <c r="AY443">
        <v>1</v>
      </c>
      <c r="AZ443" t="s">
        <v>1</v>
      </c>
      <c r="BA443">
        <v>41.482934</v>
      </c>
      <c r="BB443">
        <v>-81.726236999999898</v>
      </c>
      <c r="BC443">
        <v>2014</v>
      </c>
      <c r="BD443">
        <v>1</v>
      </c>
      <c r="BE443">
        <v>17908</v>
      </c>
      <c r="BF443">
        <v>1116</v>
      </c>
      <c r="BG443">
        <v>390351034001</v>
      </c>
      <c r="BH443">
        <v>1750</v>
      </c>
      <c r="BI443">
        <v>283971</v>
      </c>
      <c r="BJ443">
        <v>910</v>
      </c>
      <c r="BK443">
        <v>471</v>
      </c>
      <c r="BL443">
        <v>439</v>
      </c>
      <c r="BM443">
        <v>38.299999999999898</v>
      </c>
      <c r="BN443">
        <v>84</v>
      </c>
      <c r="BO443">
        <v>48</v>
      </c>
      <c r="BP443">
        <v>49</v>
      </c>
      <c r="BQ443">
        <v>47</v>
      </c>
      <c r="BR443">
        <v>1</v>
      </c>
      <c r="BS443">
        <v>0</v>
      </c>
      <c r="BT443">
        <v>0</v>
      </c>
      <c r="BU443">
        <v>57</v>
      </c>
      <c r="BV443">
        <v>72</v>
      </c>
      <c r="BW443">
        <v>69</v>
      </c>
      <c r="BX443">
        <v>66</v>
      </c>
      <c r="BY443">
        <v>108</v>
      </c>
      <c r="BZ443">
        <v>97</v>
      </c>
      <c r="CA443">
        <v>72</v>
      </c>
      <c r="CB443">
        <v>49</v>
      </c>
      <c r="CC443">
        <v>12</v>
      </c>
      <c r="CD443">
        <v>29</v>
      </c>
      <c r="CE443">
        <v>7</v>
      </c>
      <c r="CF443">
        <v>23</v>
      </c>
      <c r="CG443">
        <v>0</v>
      </c>
      <c r="CH443">
        <v>20</v>
      </c>
      <c r="CI443">
        <v>0</v>
      </c>
      <c r="CJ443">
        <v>0</v>
      </c>
      <c r="CK443">
        <v>228</v>
      </c>
      <c r="CL443">
        <v>50</v>
      </c>
      <c r="CM443">
        <v>201</v>
      </c>
      <c r="CN443">
        <v>481</v>
      </c>
      <c r="CO443">
        <v>0</v>
      </c>
      <c r="CP443">
        <v>8</v>
      </c>
      <c r="CQ443">
        <v>0</v>
      </c>
      <c r="CR443">
        <v>30</v>
      </c>
      <c r="CS443">
        <v>190</v>
      </c>
      <c r="CT443">
        <v>194</v>
      </c>
      <c r="CU443">
        <v>624</v>
      </c>
      <c r="CV443">
        <v>155</v>
      </c>
      <c r="CW443">
        <v>130</v>
      </c>
      <c r="CX443">
        <v>44</v>
      </c>
      <c r="CY443">
        <v>47</v>
      </c>
      <c r="CZ443">
        <v>139</v>
      </c>
      <c r="DA443">
        <v>18</v>
      </c>
      <c r="DB443">
        <v>74</v>
      </c>
      <c r="DC443">
        <v>17</v>
      </c>
      <c r="DD443">
        <v>0</v>
      </c>
      <c r="DE443">
        <v>0</v>
      </c>
      <c r="DF443">
        <v>36138</v>
      </c>
      <c r="DG443">
        <v>2.06</v>
      </c>
      <c r="DH443">
        <v>81</v>
      </c>
      <c r="DI443">
        <v>626</v>
      </c>
      <c r="DJ443">
        <v>441</v>
      </c>
      <c r="DK443">
        <v>185</v>
      </c>
      <c r="DL443">
        <v>175</v>
      </c>
      <c r="DM443">
        <f t="shared" si="66"/>
        <v>0</v>
      </c>
      <c r="DN443">
        <f t="shared" si="67"/>
        <v>0</v>
      </c>
      <c r="DO443">
        <f t="shared" si="68"/>
        <v>0</v>
      </c>
      <c r="DP443">
        <f t="shared" si="69"/>
        <v>1</v>
      </c>
      <c r="DQ443">
        <f t="shared" si="70"/>
        <v>0</v>
      </c>
      <c r="DR443">
        <f t="shared" si="71"/>
        <v>0</v>
      </c>
      <c r="DS443">
        <f t="shared" si="72"/>
        <v>0</v>
      </c>
      <c r="DT443">
        <f t="shared" si="73"/>
        <v>0</v>
      </c>
      <c r="DU443">
        <f t="shared" si="74"/>
        <v>0</v>
      </c>
      <c r="DV443">
        <f t="shared" si="75"/>
        <v>0</v>
      </c>
      <c r="DW443">
        <f t="shared" si="76"/>
        <v>0</v>
      </c>
    </row>
    <row r="444" spans="1:127" x14ac:dyDescent="0.25">
      <c r="A444">
        <v>20147083284</v>
      </c>
      <c r="B444">
        <v>13568</v>
      </c>
      <c r="C444" t="s">
        <v>65</v>
      </c>
      <c r="D444">
        <v>5.51</v>
      </c>
      <c r="E444">
        <v>20141114</v>
      </c>
      <c r="F444" t="s">
        <v>66</v>
      </c>
      <c r="G444">
        <v>7810</v>
      </c>
      <c r="H444">
        <v>0</v>
      </c>
      <c r="I444" t="s">
        <v>125</v>
      </c>
      <c r="J444">
        <v>13</v>
      </c>
      <c r="K444" t="s">
        <v>41</v>
      </c>
      <c r="L444" t="s">
        <v>42</v>
      </c>
      <c r="M444" t="s">
        <v>11</v>
      </c>
      <c r="N444" t="s">
        <v>43</v>
      </c>
      <c r="O444" t="s">
        <v>134</v>
      </c>
      <c r="P444" t="s">
        <v>45</v>
      </c>
      <c r="Q444" t="s">
        <v>153</v>
      </c>
      <c r="R444" t="s">
        <v>54</v>
      </c>
      <c r="S444" t="s">
        <v>96</v>
      </c>
      <c r="T444" t="s">
        <v>1576</v>
      </c>
      <c r="U444" t="s">
        <v>89</v>
      </c>
      <c r="V444" t="s">
        <v>51</v>
      </c>
      <c r="W444" t="s">
        <v>77</v>
      </c>
      <c r="X444">
        <v>57</v>
      </c>
      <c r="Y444" t="s">
        <v>60</v>
      </c>
      <c r="Z444" t="s">
        <v>74</v>
      </c>
      <c r="AA444" t="s">
        <v>54</v>
      </c>
      <c r="AB444" t="s">
        <v>11</v>
      </c>
      <c r="AC444" t="s">
        <v>86</v>
      </c>
      <c r="AD444" t="s">
        <v>232</v>
      </c>
      <c r="AE444" t="s">
        <v>119</v>
      </c>
      <c r="AF444" t="s">
        <v>98</v>
      </c>
      <c r="AG444" t="s">
        <v>59</v>
      </c>
      <c r="AH444">
        <v>82</v>
      </c>
      <c r="AI444" t="s">
        <v>60</v>
      </c>
      <c r="AJ444" t="s">
        <v>51</v>
      </c>
      <c r="AK444" t="s">
        <v>50</v>
      </c>
      <c r="AL444" t="s">
        <v>54</v>
      </c>
      <c r="AM444" t="s">
        <v>11</v>
      </c>
      <c r="AN444" t="s">
        <v>61</v>
      </c>
      <c r="AO444" t="s">
        <v>62</v>
      </c>
      <c r="AP444" t="s">
        <v>1577</v>
      </c>
      <c r="AQ444" t="s">
        <v>272</v>
      </c>
      <c r="AR444">
        <v>0</v>
      </c>
      <c r="AS444">
        <v>0</v>
      </c>
      <c r="AT444">
        <v>0</v>
      </c>
      <c r="AU444">
        <v>1</v>
      </c>
      <c r="AV444" t="s">
        <v>78</v>
      </c>
      <c r="AW444">
        <v>12</v>
      </c>
      <c r="AX444" t="s">
        <v>64</v>
      </c>
      <c r="AY444">
        <v>1</v>
      </c>
      <c r="AZ444" t="s">
        <v>90</v>
      </c>
      <c r="BA444">
        <v>41.481876999999898</v>
      </c>
      <c r="BB444">
        <v>-81.738654999999895</v>
      </c>
      <c r="BC444">
        <v>2014</v>
      </c>
      <c r="BD444">
        <v>11</v>
      </c>
      <c r="BE444">
        <v>18045</v>
      </c>
      <c r="BF444">
        <v>1104</v>
      </c>
      <c r="BG444">
        <v>390351012002</v>
      </c>
      <c r="BH444">
        <v>1960</v>
      </c>
      <c r="BI444">
        <v>348274</v>
      </c>
      <c r="BJ444">
        <v>1405</v>
      </c>
      <c r="BK444">
        <v>740</v>
      </c>
      <c r="BL444">
        <v>665</v>
      </c>
      <c r="BM444">
        <v>35.200000000000003</v>
      </c>
      <c r="BN444">
        <v>26</v>
      </c>
      <c r="BO444">
        <v>45</v>
      </c>
      <c r="BP444">
        <v>56</v>
      </c>
      <c r="BQ444">
        <v>104</v>
      </c>
      <c r="BR444">
        <v>143</v>
      </c>
      <c r="BS444">
        <v>32</v>
      </c>
      <c r="BT444">
        <v>0</v>
      </c>
      <c r="BU444">
        <v>26</v>
      </c>
      <c r="BV444">
        <v>175</v>
      </c>
      <c r="BW444">
        <v>92</v>
      </c>
      <c r="BX444">
        <v>98</v>
      </c>
      <c r="BY444">
        <v>113</v>
      </c>
      <c r="BZ444">
        <v>87</v>
      </c>
      <c r="CA444">
        <v>87</v>
      </c>
      <c r="CB444">
        <v>102</v>
      </c>
      <c r="CC444">
        <v>30</v>
      </c>
      <c r="CD444">
        <v>7</v>
      </c>
      <c r="CE444">
        <v>0</v>
      </c>
      <c r="CF444">
        <v>8</v>
      </c>
      <c r="CG444">
        <v>34</v>
      </c>
      <c r="CH444">
        <v>46</v>
      </c>
      <c r="CI444">
        <v>34</v>
      </c>
      <c r="CJ444">
        <v>60</v>
      </c>
      <c r="CK444">
        <v>231</v>
      </c>
      <c r="CL444">
        <v>182</v>
      </c>
      <c r="CM444">
        <v>469</v>
      </c>
      <c r="CN444">
        <v>800</v>
      </c>
      <c r="CO444">
        <v>53</v>
      </c>
      <c r="CP444">
        <v>51</v>
      </c>
      <c r="CQ444">
        <v>0</v>
      </c>
      <c r="CR444">
        <v>17</v>
      </c>
      <c r="CS444">
        <v>15</v>
      </c>
      <c r="CT444">
        <v>211</v>
      </c>
      <c r="CU444">
        <v>973</v>
      </c>
      <c r="CV444">
        <v>222</v>
      </c>
      <c r="CW444">
        <v>248</v>
      </c>
      <c r="CX444">
        <v>16</v>
      </c>
      <c r="CY444">
        <v>37</v>
      </c>
      <c r="CZ444">
        <v>203</v>
      </c>
      <c r="DA444">
        <v>47</v>
      </c>
      <c r="DB444">
        <v>158</v>
      </c>
      <c r="DC444">
        <v>25</v>
      </c>
      <c r="DD444">
        <v>0</v>
      </c>
      <c r="DE444">
        <v>17</v>
      </c>
      <c r="DF444">
        <v>16958</v>
      </c>
      <c r="DG444">
        <v>2.0299999999999998</v>
      </c>
      <c r="DH444">
        <v>353</v>
      </c>
      <c r="DI444">
        <v>932</v>
      </c>
      <c r="DJ444">
        <v>693</v>
      </c>
      <c r="DK444">
        <v>239</v>
      </c>
      <c r="DL444">
        <v>145</v>
      </c>
      <c r="DM444">
        <f t="shared" si="66"/>
        <v>0</v>
      </c>
      <c r="DN444">
        <f t="shared" si="67"/>
        <v>0</v>
      </c>
      <c r="DO444">
        <f t="shared" si="68"/>
        <v>0</v>
      </c>
      <c r="DP444">
        <f t="shared" si="69"/>
        <v>1</v>
      </c>
      <c r="DQ444">
        <f t="shared" si="70"/>
        <v>0</v>
      </c>
      <c r="DR444">
        <f t="shared" si="71"/>
        <v>0</v>
      </c>
      <c r="DS444">
        <f t="shared" si="72"/>
        <v>0</v>
      </c>
      <c r="DT444">
        <f t="shared" si="73"/>
        <v>0</v>
      </c>
      <c r="DU444">
        <f t="shared" si="74"/>
        <v>0</v>
      </c>
      <c r="DV444">
        <f t="shared" si="75"/>
        <v>0</v>
      </c>
      <c r="DW444">
        <f t="shared" si="76"/>
        <v>0</v>
      </c>
    </row>
    <row r="445" spans="1:127" x14ac:dyDescent="0.25">
      <c r="A445">
        <v>20137031481</v>
      </c>
      <c r="B445">
        <v>6860</v>
      </c>
      <c r="C445" t="s">
        <v>107</v>
      </c>
      <c r="D445">
        <v>15.41</v>
      </c>
      <c r="E445">
        <v>20130622</v>
      </c>
      <c r="F445" t="s">
        <v>108</v>
      </c>
      <c r="G445" t="s">
        <v>176</v>
      </c>
      <c r="H445">
        <v>0</v>
      </c>
      <c r="I445" t="s">
        <v>102</v>
      </c>
      <c r="J445">
        <v>18</v>
      </c>
      <c r="K445" t="s">
        <v>41</v>
      </c>
      <c r="L445" t="s">
        <v>42</v>
      </c>
      <c r="M445" t="s">
        <v>11</v>
      </c>
      <c r="N445" t="s">
        <v>43</v>
      </c>
      <c r="O445" t="s">
        <v>71</v>
      </c>
      <c r="P445" t="s">
        <v>45</v>
      </c>
      <c r="Q445" t="s">
        <v>46</v>
      </c>
      <c r="R445" t="s">
        <v>119</v>
      </c>
      <c r="S445" t="s">
        <v>122</v>
      </c>
      <c r="T445" t="s">
        <v>1578</v>
      </c>
      <c r="U445" t="s">
        <v>59</v>
      </c>
      <c r="V445" t="s">
        <v>238</v>
      </c>
      <c r="W445" t="s">
        <v>236</v>
      </c>
      <c r="X445">
        <v>9</v>
      </c>
      <c r="Y445" t="s">
        <v>52</v>
      </c>
      <c r="Z445" t="s">
        <v>203</v>
      </c>
      <c r="AA445" t="s">
        <v>54</v>
      </c>
      <c r="AB445" t="s">
        <v>11</v>
      </c>
      <c r="AC445" t="s">
        <v>75</v>
      </c>
      <c r="AD445" t="s">
        <v>97</v>
      </c>
      <c r="AE445" t="s">
        <v>54</v>
      </c>
      <c r="AF445" t="s">
        <v>48</v>
      </c>
      <c r="AG445" t="s">
        <v>123</v>
      </c>
      <c r="AH445">
        <v>55</v>
      </c>
      <c r="AI445" t="s">
        <v>60</v>
      </c>
      <c r="AJ445" t="s">
        <v>188</v>
      </c>
      <c r="AK445" t="s">
        <v>189</v>
      </c>
      <c r="AL445" t="s">
        <v>54</v>
      </c>
      <c r="AM445" t="s">
        <v>11</v>
      </c>
      <c r="AN445" t="s">
        <v>61</v>
      </c>
      <c r="AO445" t="s">
        <v>62</v>
      </c>
      <c r="AP445" t="s">
        <v>1579</v>
      </c>
      <c r="AQ445" t="s">
        <v>63</v>
      </c>
      <c r="AR445">
        <v>0</v>
      </c>
      <c r="AS445">
        <v>0</v>
      </c>
      <c r="AT445">
        <v>2</v>
      </c>
      <c r="AU445">
        <v>0</v>
      </c>
      <c r="AV445" t="s">
        <v>11</v>
      </c>
      <c r="AW445">
        <v>12</v>
      </c>
      <c r="AX445" t="s">
        <v>64</v>
      </c>
      <c r="AY445">
        <v>1</v>
      </c>
      <c r="AZ445" t="s">
        <v>90</v>
      </c>
      <c r="BA445">
        <v>41.499640999999897</v>
      </c>
      <c r="BB445">
        <v>-81.693670999999895</v>
      </c>
      <c r="BC445">
        <v>2013</v>
      </c>
      <c r="BD445">
        <v>6</v>
      </c>
      <c r="BE445">
        <v>18055</v>
      </c>
      <c r="BF445">
        <v>162</v>
      </c>
      <c r="BG445">
        <v>390351077011</v>
      </c>
      <c r="BH445">
        <v>2142</v>
      </c>
      <c r="BI445">
        <v>1770609</v>
      </c>
      <c r="BJ445">
        <v>1377</v>
      </c>
      <c r="BK445">
        <v>688</v>
      </c>
      <c r="BL445">
        <v>689</v>
      </c>
      <c r="BM445">
        <v>31.1999999999999</v>
      </c>
      <c r="BN445">
        <v>19</v>
      </c>
      <c r="BO445">
        <v>0</v>
      </c>
      <c r="BP445">
        <v>0</v>
      </c>
      <c r="BQ445">
        <v>0</v>
      </c>
      <c r="BR445">
        <v>35</v>
      </c>
      <c r="BS445">
        <v>50</v>
      </c>
      <c r="BT445">
        <v>14</v>
      </c>
      <c r="BU445">
        <v>173</v>
      </c>
      <c r="BV445">
        <v>326</v>
      </c>
      <c r="BW445">
        <v>228</v>
      </c>
      <c r="BX445">
        <v>82</v>
      </c>
      <c r="BY445">
        <v>93</v>
      </c>
      <c r="BZ445">
        <v>60</v>
      </c>
      <c r="CA445">
        <v>93</v>
      </c>
      <c r="CB445">
        <v>168</v>
      </c>
      <c r="CC445">
        <v>7</v>
      </c>
      <c r="CD445">
        <v>19</v>
      </c>
      <c r="CE445">
        <v>10</v>
      </c>
      <c r="CF445">
        <v>0</v>
      </c>
      <c r="CG445">
        <v>0</v>
      </c>
      <c r="CH445">
        <v>0</v>
      </c>
      <c r="CI445">
        <v>0</v>
      </c>
      <c r="CJ445">
        <v>0</v>
      </c>
      <c r="CK445">
        <v>19</v>
      </c>
      <c r="CL445">
        <v>10</v>
      </c>
      <c r="CM445">
        <v>358</v>
      </c>
      <c r="CN445">
        <v>871</v>
      </c>
      <c r="CO445">
        <v>30</v>
      </c>
      <c r="CP445">
        <v>62</v>
      </c>
      <c r="CQ445">
        <v>0</v>
      </c>
      <c r="CR445">
        <v>19</v>
      </c>
      <c r="CS445">
        <v>37</v>
      </c>
      <c r="CT445">
        <v>22</v>
      </c>
      <c r="CU445">
        <v>1086</v>
      </c>
      <c r="CV445">
        <v>130</v>
      </c>
      <c r="CW445">
        <v>154</v>
      </c>
      <c r="CX445">
        <v>40</v>
      </c>
      <c r="CY445">
        <v>40</v>
      </c>
      <c r="CZ445">
        <v>101</v>
      </c>
      <c r="DA445">
        <v>0</v>
      </c>
      <c r="DB445">
        <v>310</v>
      </c>
      <c r="DC445">
        <v>152</v>
      </c>
      <c r="DD445">
        <v>140</v>
      </c>
      <c r="DE445">
        <v>19</v>
      </c>
      <c r="DF445">
        <v>36786</v>
      </c>
      <c r="DG445">
        <v>1.54</v>
      </c>
      <c r="DH445">
        <v>353</v>
      </c>
      <c r="DI445">
        <v>990</v>
      </c>
      <c r="DJ445">
        <v>896</v>
      </c>
      <c r="DK445">
        <v>94</v>
      </c>
      <c r="DL445">
        <v>55</v>
      </c>
      <c r="DM445">
        <f t="shared" si="66"/>
        <v>0</v>
      </c>
      <c r="DN445">
        <f t="shared" si="67"/>
        <v>0</v>
      </c>
      <c r="DO445">
        <f t="shared" si="68"/>
        <v>1</v>
      </c>
      <c r="DP445">
        <f t="shared" si="69"/>
        <v>0</v>
      </c>
      <c r="DQ445">
        <f t="shared" si="70"/>
        <v>0</v>
      </c>
      <c r="DR445">
        <f t="shared" si="71"/>
        <v>0</v>
      </c>
      <c r="DS445">
        <f t="shared" si="72"/>
        <v>0</v>
      </c>
      <c r="DT445">
        <f t="shared" si="73"/>
        <v>0</v>
      </c>
      <c r="DU445">
        <f t="shared" si="74"/>
        <v>0</v>
      </c>
      <c r="DV445">
        <f t="shared" si="75"/>
        <v>0</v>
      </c>
      <c r="DW445">
        <f t="shared" si="76"/>
        <v>0</v>
      </c>
    </row>
    <row r="446" spans="1:127" x14ac:dyDescent="0.25">
      <c r="A446">
        <v>20137032149</v>
      </c>
      <c r="B446">
        <v>6093</v>
      </c>
      <c r="C446" t="s">
        <v>99</v>
      </c>
      <c r="D446">
        <v>16.43</v>
      </c>
      <c r="E446">
        <v>20130604</v>
      </c>
      <c r="F446" t="s">
        <v>100</v>
      </c>
      <c r="G446" t="s">
        <v>101</v>
      </c>
      <c r="H446">
        <v>0</v>
      </c>
      <c r="I446" t="s">
        <v>115</v>
      </c>
      <c r="J446">
        <v>15</v>
      </c>
      <c r="K446" t="s">
        <v>41</v>
      </c>
      <c r="L446" t="s">
        <v>42</v>
      </c>
      <c r="M446" t="s">
        <v>11</v>
      </c>
      <c r="N446" t="s">
        <v>43</v>
      </c>
      <c r="O446" t="s">
        <v>71</v>
      </c>
      <c r="P446" t="s">
        <v>45</v>
      </c>
      <c r="Q446" t="s">
        <v>46</v>
      </c>
      <c r="R446" t="s">
        <v>95</v>
      </c>
      <c r="S446" t="s">
        <v>88</v>
      </c>
      <c r="T446" t="s">
        <v>1580</v>
      </c>
      <c r="U446" t="s">
        <v>123</v>
      </c>
      <c r="V446" t="s">
        <v>77</v>
      </c>
      <c r="W446" t="s">
        <v>51</v>
      </c>
      <c r="X446">
        <v>30</v>
      </c>
      <c r="Y446" t="s">
        <v>52</v>
      </c>
      <c r="Z446" t="s">
        <v>85</v>
      </c>
      <c r="AA446" t="s">
        <v>54</v>
      </c>
      <c r="AB446" t="s">
        <v>11</v>
      </c>
      <c r="AC446" t="s">
        <v>86</v>
      </c>
      <c r="AD446" t="s">
        <v>56</v>
      </c>
      <c r="AE446" t="s">
        <v>57</v>
      </c>
      <c r="AF446" t="s">
        <v>122</v>
      </c>
      <c r="AG446" t="s">
        <v>59</v>
      </c>
      <c r="AH446">
        <v>15</v>
      </c>
      <c r="AI446" t="s">
        <v>52</v>
      </c>
      <c r="AJ446" t="s">
        <v>51</v>
      </c>
      <c r="AK446" t="s">
        <v>50</v>
      </c>
      <c r="AL446" t="s">
        <v>54</v>
      </c>
      <c r="AM446" t="s">
        <v>11</v>
      </c>
      <c r="AN446" t="s">
        <v>61</v>
      </c>
      <c r="AO446" t="s">
        <v>62</v>
      </c>
      <c r="AP446" t="s">
        <v>1581</v>
      </c>
      <c r="AQ446" t="s">
        <v>63</v>
      </c>
      <c r="AR446">
        <v>0</v>
      </c>
      <c r="AS446">
        <v>0</v>
      </c>
      <c r="AT446">
        <v>0</v>
      </c>
      <c r="AU446">
        <v>1</v>
      </c>
      <c r="AV446" t="s">
        <v>11</v>
      </c>
      <c r="AW446">
        <v>12</v>
      </c>
      <c r="AX446" t="s">
        <v>64</v>
      </c>
      <c r="AY446">
        <v>1</v>
      </c>
      <c r="AZ446" t="s">
        <v>90</v>
      </c>
      <c r="BA446">
        <v>41.471066999999898</v>
      </c>
      <c r="BB446">
        <v>-81.699620999999894</v>
      </c>
      <c r="BC446">
        <v>2013</v>
      </c>
      <c r="BD446">
        <v>6</v>
      </c>
      <c r="BE446">
        <v>18086</v>
      </c>
      <c r="BF446">
        <v>110</v>
      </c>
      <c r="BG446">
        <v>390351039001</v>
      </c>
      <c r="BH446">
        <v>1786</v>
      </c>
      <c r="BI446">
        <v>463360</v>
      </c>
      <c r="BJ446">
        <v>949</v>
      </c>
      <c r="BK446">
        <v>471</v>
      </c>
      <c r="BL446">
        <v>478</v>
      </c>
      <c r="BM446">
        <v>37.6</v>
      </c>
      <c r="BN446">
        <v>36</v>
      </c>
      <c r="BO446">
        <v>67</v>
      </c>
      <c r="BP446">
        <v>89</v>
      </c>
      <c r="BQ446">
        <v>40</v>
      </c>
      <c r="BR446">
        <v>36</v>
      </c>
      <c r="BS446">
        <v>23</v>
      </c>
      <c r="BT446">
        <v>5</v>
      </c>
      <c r="BU446">
        <v>40</v>
      </c>
      <c r="BV446">
        <v>46</v>
      </c>
      <c r="BW446">
        <v>48</v>
      </c>
      <c r="BX446">
        <v>67</v>
      </c>
      <c r="BY446">
        <v>54</v>
      </c>
      <c r="BZ446">
        <v>80</v>
      </c>
      <c r="CA446">
        <v>88</v>
      </c>
      <c r="CB446">
        <v>51</v>
      </c>
      <c r="CC446">
        <v>0</v>
      </c>
      <c r="CD446">
        <v>38</v>
      </c>
      <c r="CE446">
        <v>38</v>
      </c>
      <c r="CF446">
        <v>60</v>
      </c>
      <c r="CG446">
        <v>32</v>
      </c>
      <c r="CH446">
        <v>7</v>
      </c>
      <c r="CI446">
        <v>0</v>
      </c>
      <c r="CJ446">
        <v>4</v>
      </c>
      <c r="CK446">
        <v>232</v>
      </c>
      <c r="CL446">
        <v>141</v>
      </c>
      <c r="CM446">
        <v>347</v>
      </c>
      <c r="CN446">
        <v>421</v>
      </c>
      <c r="CO446">
        <v>0</v>
      </c>
      <c r="CP446">
        <v>0</v>
      </c>
      <c r="CQ446">
        <v>0</v>
      </c>
      <c r="CR446">
        <v>171</v>
      </c>
      <c r="CS446">
        <v>10</v>
      </c>
      <c r="CT446">
        <v>432</v>
      </c>
      <c r="CU446">
        <v>613</v>
      </c>
      <c r="CV446">
        <v>245</v>
      </c>
      <c r="CW446">
        <v>113</v>
      </c>
      <c r="CX446">
        <v>33</v>
      </c>
      <c r="CY446">
        <v>36</v>
      </c>
      <c r="CZ446">
        <v>113</v>
      </c>
      <c r="DA446">
        <v>24</v>
      </c>
      <c r="DB446">
        <v>35</v>
      </c>
      <c r="DC446">
        <v>14</v>
      </c>
      <c r="DD446">
        <v>0</v>
      </c>
      <c r="DE446">
        <v>0</v>
      </c>
      <c r="DF446">
        <v>14904</v>
      </c>
      <c r="DG446">
        <v>2.4900000000000002</v>
      </c>
      <c r="DH446">
        <v>148</v>
      </c>
      <c r="DI446">
        <v>440</v>
      </c>
      <c r="DJ446">
        <v>381</v>
      </c>
      <c r="DK446">
        <v>59</v>
      </c>
      <c r="DL446">
        <v>131</v>
      </c>
      <c r="DM446">
        <f t="shared" si="66"/>
        <v>0</v>
      </c>
      <c r="DN446">
        <f t="shared" si="67"/>
        <v>0</v>
      </c>
      <c r="DO446">
        <f t="shared" si="68"/>
        <v>1</v>
      </c>
      <c r="DP446">
        <f t="shared" si="69"/>
        <v>0</v>
      </c>
      <c r="DQ446">
        <f t="shared" si="70"/>
        <v>0</v>
      </c>
      <c r="DR446">
        <f t="shared" si="71"/>
        <v>0</v>
      </c>
      <c r="DS446">
        <f t="shared" si="72"/>
        <v>0</v>
      </c>
      <c r="DT446">
        <f t="shared" si="73"/>
        <v>0</v>
      </c>
      <c r="DU446">
        <f t="shared" si="74"/>
        <v>0</v>
      </c>
      <c r="DV446">
        <f t="shared" si="75"/>
        <v>0</v>
      </c>
      <c r="DW446">
        <f t="shared" si="76"/>
        <v>0</v>
      </c>
    </row>
    <row r="447" spans="1:127" x14ac:dyDescent="0.25">
      <c r="A447">
        <v>20128089471</v>
      </c>
      <c r="B447">
        <v>7462</v>
      </c>
      <c r="C447" t="s">
        <v>99</v>
      </c>
      <c r="D447">
        <v>16.350000000000001</v>
      </c>
      <c r="E447">
        <v>20120710</v>
      </c>
      <c r="F447" t="s">
        <v>100</v>
      </c>
      <c r="G447" t="s">
        <v>155</v>
      </c>
      <c r="H447">
        <v>0</v>
      </c>
      <c r="I447" t="s">
        <v>115</v>
      </c>
      <c r="J447">
        <v>16</v>
      </c>
      <c r="K447" t="s">
        <v>41</v>
      </c>
      <c r="L447" t="s">
        <v>42</v>
      </c>
      <c r="M447" t="s">
        <v>11</v>
      </c>
      <c r="N447" t="s">
        <v>43</v>
      </c>
      <c r="O447" t="s">
        <v>71</v>
      </c>
      <c r="P447" t="s">
        <v>45</v>
      </c>
      <c r="Q447" t="s">
        <v>72</v>
      </c>
      <c r="R447" t="s">
        <v>54</v>
      </c>
      <c r="S447" t="s">
        <v>158</v>
      </c>
      <c r="T447" t="s">
        <v>1582</v>
      </c>
      <c r="U447" t="s">
        <v>136</v>
      </c>
      <c r="V447" t="s">
        <v>76</v>
      </c>
      <c r="W447" t="s">
        <v>77</v>
      </c>
      <c r="X447">
        <v>42</v>
      </c>
      <c r="Y447" t="s">
        <v>52</v>
      </c>
      <c r="Z447" t="s">
        <v>74</v>
      </c>
      <c r="AA447" t="s">
        <v>54</v>
      </c>
      <c r="AB447" t="s">
        <v>11</v>
      </c>
      <c r="AC447" t="s">
        <v>86</v>
      </c>
      <c r="AD447" t="s">
        <v>97</v>
      </c>
      <c r="AE447" t="s">
        <v>119</v>
      </c>
      <c r="AF447" t="s">
        <v>98</v>
      </c>
      <c r="AG447" t="s">
        <v>59</v>
      </c>
      <c r="AH447">
        <v>37</v>
      </c>
      <c r="AI447" t="s">
        <v>52</v>
      </c>
      <c r="AJ447" t="s">
        <v>50</v>
      </c>
      <c r="AK447" t="s">
        <v>51</v>
      </c>
      <c r="AL447" t="s">
        <v>54</v>
      </c>
      <c r="AM447" t="s">
        <v>11</v>
      </c>
      <c r="AN447" t="s">
        <v>61</v>
      </c>
      <c r="AO447" t="s">
        <v>62</v>
      </c>
      <c r="AP447" t="s">
        <v>1583</v>
      </c>
      <c r="AQ447" t="s">
        <v>63</v>
      </c>
      <c r="AR447">
        <v>0</v>
      </c>
      <c r="AS447">
        <v>0</v>
      </c>
      <c r="AT447">
        <v>0</v>
      </c>
      <c r="AU447">
        <v>1</v>
      </c>
      <c r="AV447" t="s">
        <v>11</v>
      </c>
      <c r="AW447">
        <v>12</v>
      </c>
      <c r="AX447" t="s">
        <v>64</v>
      </c>
      <c r="AY447">
        <v>1</v>
      </c>
      <c r="AZ447" t="s">
        <v>90</v>
      </c>
      <c r="BA447">
        <v>41.469929</v>
      </c>
      <c r="BB447">
        <v>-81.699749999999895</v>
      </c>
      <c r="BC447">
        <v>2012</v>
      </c>
      <c r="BD447">
        <v>7</v>
      </c>
      <c r="BE447">
        <v>18249</v>
      </c>
      <c r="BF447">
        <v>110</v>
      </c>
      <c r="BG447">
        <v>390351039001</v>
      </c>
      <c r="BH447">
        <v>1786</v>
      </c>
      <c r="BI447">
        <v>463360</v>
      </c>
      <c r="BJ447">
        <v>949</v>
      </c>
      <c r="BK447">
        <v>471</v>
      </c>
      <c r="BL447">
        <v>478</v>
      </c>
      <c r="BM447">
        <v>37.6</v>
      </c>
      <c r="BN447">
        <v>36</v>
      </c>
      <c r="BO447">
        <v>67</v>
      </c>
      <c r="BP447">
        <v>89</v>
      </c>
      <c r="BQ447">
        <v>40</v>
      </c>
      <c r="BR447">
        <v>36</v>
      </c>
      <c r="BS447">
        <v>23</v>
      </c>
      <c r="BT447">
        <v>5</v>
      </c>
      <c r="BU447">
        <v>40</v>
      </c>
      <c r="BV447">
        <v>46</v>
      </c>
      <c r="BW447">
        <v>48</v>
      </c>
      <c r="BX447">
        <v>67</v>
      </c>
      <c r="BY447">
        <v>54</v>
      </c>
      <c r="BZ447">
        <v>80</v>
      </c>
      <c r="CA447">
        <v>88</v>
      </c>
      <c r="CB447">
        <v>51</v>
      </c>
      <c r="CC447">
        <v>0</v>
      </c>
      <c r="CD447">
        <v>38</v>
      </c>
      <c r="CE447">
        <v>38</v>
      </c>
      <c r="CF447">
        <v>60</v>
      </c>
      <c r="CG447">
        <v>32</v>
      </c>
      <c r="CH447">
        <v>7</v>
      </c>
      <c r="CI447">
        <v>0</v>
      </c>
      <c r="CJ447">
        <v>4</v>
      </c>
      <c r="CK447">
        <v>232</v>
      </c>
      <c r="CL447">
        <v>141</v>
      </c>
      <c r="CM447">
        <v>347</v>
      </c>
      <c r="CN447">
        <v>421</v>
      </c>
      <c r="CO447">
        <v>0</v>
      </c>
      <c r="CP447">
        <v>0</v>
      </c>
      <c r="CQ447">
        <v>0</v>
      </c>
      <c r="CR447">
        <v>171</v>
      </c>
      <c r="CS447">
        <v>10</v>
      </c>
      <c r="CT447">
        <v>432</v>
      </c>
      <c r="CU447">
        <v>613</v>
      </c>
      <c r="CV447">
        <v>245</v>
      </c>
      <c r="CW447">
        <v>113</v>
      </c>
      <c r="CX447">
        <v>33</v>
      </c>
      <c r="CY447">
        <v>36</v>
      </c>
      <c r="CZ447">
        <v>113</v>
      </c>
      <c r="DA447">
        <v>24</v>
      </c>
      <c r="DB447">
        <v>35</v>
      </c>
      <c r="DC447">
        <v>14</v>
      </c>
      <c r="DD447">
        <v>0</v>
      </c>
      <c r="DE447">
        <v>0</v>
      </c>
      <c r="DF447">
        <v>14904</v>
      </c>
      <c r="DG447">
        <v>2.4900000000000002</v>
      </c>
      <c r="DH447">
        <v>148</v>
      </c>
      <c r="DI447">
        <v>440</v>
      </c>
      <c r="DJ447">
        <v>381</v>
      </c>
      <c r="DK447">
        <v>59</v>
      </c>
      <c r="DL447">
        <v>131</v>
      </c>
      <c r="DM447">
        <f t="shared" si="66"/>
        <v>0</v>
      </c>
      <c r="DN447">
        <f t="shared" si="67"/>
        <v>1</v>
      </c>
      <c r="DO447">
        <f t="shared" si="68"/>
        <v>0</v>
      </c>
      <c r="DP447">
        <f t="shared" si="69"/>
        <v>0</v>
      </c>
      <c r="DQ447">
        <f t="shared" si="70"/>
        <v>0</v>
      </c>
      <c r="DR447">
        <f t="shared" si="71"/>
        <v>0</v>
      </c>
      <c r="DS447">
        <f t="shared" si="72"/>
        <v>0</v>
      </c>
      <c r="DT447">
        <f t="shared" si="73"/>
        <v>0</v>
      </c>
      <c r="DU447">
        <f t="shared" si="74"/>
        <v>0</v>
      </c>
      <c r="DV447">
        <f t="shared" si="75"/>
        <v>0</v>
      </c>
      <c r="DW447">
        <f t="shared" si="76"/>
        <v>0</v>
      </c>
    </row>
    <row r="448" spans="1:127" x14ac:dyDescent="0.25">
      <c r="A448">
        <v>20128070238</v>
      </c>
      <c r="B448">
        <v>3230</v>
      </c>
      <c r="C448" t="s">
        <v>124</v>
      </c>
      <c r="D448">
        <v>0.01</v>
      </c>
      <c r="E448">
        <v>20120317</v>
      </c>
      <c r="F448" t="s">
        <v>109</v>
      </c>
      <c r="G448" t="s">
        <v>295</v>
      </c>
      <c r="H448">
        <v>0</v>
      </c>
      <c r="I448" t="s">
        <v>102</v>
      </c>
      <c r="J448">
        <v>16</v>
      </c>
      <c r="K448" t="s">
        <v>41</v>
      </c>
      <c r="L448" t="s">
        <v>42</v>
      </c>
      <c r="M448" t="s">
        <v>11</v>
      </c>
      <c r="N448" t="s">
        <v>43</v>
      </c>
      <c r="O448" t="s">
        <v>71</v>
      </c>
      <c r="P448" t="s">
        <v>45</v>
      </c>
      <c r="Q448" t="s">
        <v>287</v>
      </c>
      <c r="R448" t="s">
        <v>87</v>
      </c>
      <c r="S448" t="s">
        <v>96</v>
      </c>
      <c r="T448" t="s">
        <v>1584</v>
      </c>
      <c r="U448" t="s">
        <v>150</v>
      </c>
      <c r="V448" t="s">
        <v>76</v>
      </c>
      <c r="W448" t="s">
        <v>51</v>
      </c>
      <c r="X448">
        <v>39</v>
      </c>
      <c r="Y448" t="s">
        <v>60</v>
      </c>
      <c r="Z448" t="s">
        <v>53</v>
      </c>
      <c r="AA448" t="s">
        <v>180</v>
      </c>
      <c r="AB448" t="s">
        <v>11</v>
      </c>
      <c r="AC448" t="s">
        <v>86</v>
      </c>
      <c r="AD448" t="s">
        <v>56</v>
      </c>
      <c r="AE448" t="s">
        <v>47</v>
      </c>
      <c r="AF448" t="s">
        <v>58</v>
      </c>
      <c r="AG448" t="s">
        <v>59</v>
      </c>
      <c r="AH448">
        <v>0</v>
      </c>
      <c r="AI448" t="s">
        <v>60</v>
      </c>
      <c r="AJ448" t="s">
        <v>47</v>
      </c>
      <c r="AK448" t="s">
        <v>47</v>
      </c>
      <c r="AL448" t="s">
        <v>54</v>
      </c>
      <c r="AM448" t="s">
        <v>11</v>
      </c>
      <c r="AN448" t="s">
        <v>61</v>
      </c>
      <c r="AO448" t="s">
        <v>62</v>
      </c>
      <c r="AP448" t="s">
        <v>1585</v>
      </c>
      <c r="AQ448" t="s">
        <v>63</v>
      </c>
      <c r="AR448">
        <v>0</v>
      </c>
      <c r="AS448">
        <v>0</v>
      </c>
      <c r="AT448">
        <v>0</v>
      </c>
      <c r="AU448">
        <v>1</v>
      </c>
      <c r="AV448" t="s">
        <v>11</v>
      </c>
      <c r="AW448">
        <v>12</v>
      </c>
      <c r="AX448" t="s">
        <v>64</v>
      </c>
      <c r="AY448">
        <v>1</v>
      </c>
      <c r="AZ448" t="s">
        <v>90</v>
      </c>
      <c r="BA448">
        <v>41.497915999999897</v>
      </c>
      <c r="BB448">
        <v>-81.696871000000002</v>
      </c>
      <c r="BC448">
        <v>2012</v>
      </c>
      <c r="BD448">
        <v>3</v>
      </c>
      <c r="BE448">
        <v>18433</v>
      </c>
      <c r="BF448">
        <v>162</v>
      </c>
      <c r="BG448">
        <v>390351077011</v>
      </c>
      <c r="BH448">
        <v>2142</v>
      </c>
      <c r="BI448">
        <v>1770609</v>
      </c>
      <c r="BJ448">
        <v>1377</v>
      </c>
      <c r="BK448">
        <v>688</v>
      </c>
      <c r="BL448">
        <v>689</v>
      </c>
      <c r="BM448">
        <v>31.1999999999999</v>
      </c>
      <c r="BN448">
        <v>19</v>
      </c>
      <c r="BO448">
        <v>0</v>
      </c>
      <c r="BP448">
        <v>0</v>
      </c>
      <c r="BQ448">
        <v>0</v>
      </c>
      <c r="BR448">
        <v>35</v>
      </c>
      <c r="BS448">
        <v>50</v>
      </c>
      <c r="BT448">
        <v>14</v>
      </c>
      <c r="BU448">
        <v>173</v>
      </c>
      <c r="BV448">
        <v>326</v>
      </c>
      <c r="BW448">
        <v>228</v>
      </c>
      <c r="BX448">
        <v>82</v>
      </c>
      <c r="BY448">
        <v>93</v>
      </c>
      <c r="BZ448">
        <v>60</v>
      </c>
      <c r="CA448">
        <v>93</v>
      </c>
      <c r="CB448">
        <v>168</v>
      </c>
      <c r="CC448">
        <v>7</v>
      </c>
      <c r="CD448">
        <v>19</v>
      </c>
      <c r="CE448">
        <v>10</v>
      </c>
      <c r="CF448">
        <v>0</v>
      </c>
      <c r="CG448">
        <v>0</v>
      </c>
      <c r="CH448">
        <v>0</v>
      </c>
      <c r="CI448">
        <v>0</v>
      </c>
      <c r="CJ448">
        <v>0</v>
      </c>
      <c r="CK448">
        <v>19</v>
      </c>
      <c r="CL448">
        <v>10</v>
      </c>
      <c r="CM448">
        <v>358</v>
      </c>
      <c r="CN448">
        <v>871</v>
      </c>
      <c r="CO448">
        <v>30</v>
      </c>
      <c r="CP448">
        <v>62</v>
      </c>
      <c r="CQ448">
        <v>0</v>
      </c>
      <c r="CR448">
        <v>19</v>
      </c>
      <c r="CS448">
        <v>37</v>
      </c>
      <c r="CT448">
        <v>22</v>
      </c>
      <c r="CU448">
        <v>1086</v>
      </c>
      <c r="CV448">
        <v>130</v>
      </c>
      <c r="CW448">
        <v>154</v>
      </c>
      <c r="CX448">
        <v>40</v>
      </c>
      <c r="CY448">
        <v>40</v>
      </c>
      <c r="CZ448">
        <v>101</v>
      </c>
      <c r="DA448">
        <v>0</v>
      </c>
      <c r="DB448">
        <v>310</v>
      </c>
      <c r="DC448">
        <v>152</v>
      </c>
      <c r="DD448">
        <v>140</v>
      </c>
      <c r="DE448">
        <v>19</v>
      </c>
      <c r="DF448">
        <v>36786</v>
      </c>
      <c r="DG448">
        <v>1.54</v>
      </c>
      <c r="DH448">
        <v>353</v>
      </c>
      <c r="DI448">
        <v>990</v>
      </c>
      <c r="DJ448">
        <v>896</v>
      </c>
      <c r="DK448">
        <v>94</v>
      </c>
      <c r="DL448">
        <v>55</v>
      </c>
      <c r="DM448">
        <f t="shared" si="66"/>
        <v>0</v>
      </c>
      <c r="DN448">
        <f t="shared" si="67"/>
        <v>1</v>
      </c>
      <c r="DO448">
        <f t="shared" si="68"/>
        <v>0</v>
      </c>
      <c r="DP448">
        <f t="shared" si="69"/>
        <v>0</v>
      </c>
      <c r="DQ448">
        <f t="shared" si="70"/>
        <v>0</v>
      </c>
      <c r="DR448">
        <f t="shared" si="71"/>
        <v>0</v>
      </c>
      <c r="DS448">
        <f t="shared" si="72"/>
        <v>0</v>
      </c>
      <c r="DT448">
        <f t="shared" si="73"/>
        <v>0</v>
      </c>
      <c r="DU448">
        <f t="shared" si="74"/>
        <v>0</v>
      </c>
      <c r="DV448">
        <f t="shared" si="75"/>
        <v>0</v>
      </c>
      <c r="DW448">
        <f t="shared" si="76"/>
        <v>0</v>
      </c>
    </row>
    <row r="449" spans="1:127" x14ac:dyDescent="0.25">
      <c r="A449">
        <v>20128126220</v>
      </c>
      <c r="B449">
        <v>10076</v>
      </c>
      <c r="C449" t="s">
        <v>193</v>
      </c>
      <c r="D449">
        <v>4.6500000000000004</v>
      </c>
      <c r="E449">
        <v>20120914</v>
      </c>
      <c r="F449" t="s">
        <v>194</v>
      </c>
      <c r="G449">
        <v>6704</v>
      </c>
      <c r="H449">
        <v>0</v>
      </c>
      <c r="I449" t="s">
        <v>125</v>
      </c>
      <c r="J449">
        <v>20</v>
      </c>
      <c r="K449" t="s">
        <v>68</v>
      </c>
      <c r="L449" t="s">
        <v>42</v>
      </c>
      <c r="M449" t="s">
        <v>11</v>
      </c>
      <c r="N449" t="s">
        <v>43</v>
      </c>
      <c r="O449" t="s">
        <v>71</v>
      </c>
      <c r="P449" t="s">
        <v>45</v>
      </c>
      <c r="Q449" t="s">
        <v>72</v>
      </c>
      <c r="R449" t="s">
        <v>195</v>
      </c>
      <c r="S449" t="s">
        <v>98</v>
      </c>
      <c r="T449" t="s">
        <v>1586</v>
      </c>
      <c r="U449" t="s">
        <v>59</v>
      </c>
      <c r="V449" t="s">
        <v>51</v>
      </c>
      <c r="W449" t="s">
        <v>50</v>
      </c>
      <c r="X449">
        <v>11</v>
      </c>
      <c r="Y449" t="s">
        <v>60</v>
      </c>
      <c r="Z449" t="s">
        <v>74</v>
      </c>
      <c r="AA449" t="s">
        <v>54</v>
      </c>
      <c r="AB449" t="s">
        <v>11</v>
      </c>
      <c r="AC449" t="s">
        <v>75</v>
      </c>
      <c r="AD449" t="s">
        <v>97</v>
      </c>
      <c r="AE449" t="s">
        <v>54</v>
      </c>
      <c r="AF449" t="s">
        <v>48</v>
      </c>
      <c r="AG449" t="s">
        <v>136</v>
      </c>
      <c r="AH449">
        <v>29</v>
      </c>
      <c r="AI449" t="s">
        <v>52</v>
      </c>
      <c r="AJ449" t="s">
        <v>77</v>
      </c>
      <c r="AK449" t="s">
        <v>76</v>
      </c>
      <c r="AL449" t="s">
        <v>54</v>
      </c>
      <c r="AM449" t="s">
        <v>11</v>
      </c>
      <c r="AN449" t="s">
        <v>61</v>
      </c>
      <c r="AO449" t="s">
        <v>62</v>
      </c>
      <c r="AP449" t="s">
        <v>1587</v>
      </c>
      <c r="AQ449" t="s">
        <v>63</v>
      </c>
      <c r="AR449">
        <v>0</v>
      </c>
      <c r="AS449">
        <v>1</v>
      </c>
      <c r="AT449">
        <v>0</v>
      </c>
      <c r="AU449">
        <v>0</v>
      </c>
      <c r="AV449" t="s">
        <v>11</v>
      </c>
      <c r="AW449">
        <v>12</v>
      </c>
      <c r="AX449" t="s">
        <v>64</v>
      </c>
      <c r="AY449">
        <v>1</v>
      </c>
      <c r="AZ449" t="s">
        <v>90</v>
      </c>
      <c r="BA449">
        <v>41.477195000000002</v>
      </c>
      <c r="BB449">
        <v>-81.731385000000003</v>
      </c>
      <c r="BC449">
        <v>2012</v>
      </c>
      <c r="BD449">
        <v>9</v>
      </c>
      <c r="BE449">
        <v>18593</v>
      </c>
      <c r="BF449">
        <v>53</v>
      </c>
      <c r="BG449">
        <v>390351019012</v>
      </c>
      <c r="BH449">
        <v>303</v>
      </c>
      <c r="BI449">
        <v>331774</v>
      </c>
      <c r="BJ449">
        <v>890</v>
      </c>
      <c r="BK449">
        <v>400</v>
      </c>
      <c r="BL449">
        <v>490</v>
      </c>
      <c r="BM449">
        <v>24.1</v>
      </c>
      <c r="BN449">
        <v>68</v>
      </c>
      <c r="BO449">
        <v>28</v>
      </c>
      <c r="BP449">
        <v>51</v>
      </c>
      <c r="BQ449">
        <v>56</v>
      </c>
      <c r="BR449">
        <v>86</v>
      </c>
      <c r="BS449">
        <v>20</v>
      </c>
      <c r="BT449">
        <v>65</v>
      </c>
      <c r="BU449">
        <v>89</v>
      </c>
      <c r="BV449">
        <v>12</v>
      </c>
      <c r="BW449">
        <v>48</v>
      </c>
      <c r="BX449">
        <v>32</v>
      </c>
      <c r="BY449">
        <v>38</v>
      </c>
      <c r="BZ449">
        <v>144</v>
      </c>
      <c r="CA449">
        <v>50</v>
      </c>
      <c r="CB449">
        <v>22</v>
      </c>
      <c r="CC449">
        <v>26</v>
      </c>
      <c r="CD449">
        <v>0</v>
      </c>
      <c r="CE449">
        <v>0</v>
      </c>
      <c r="CF449">
        <v>8</v>
      </c>
      <c r="CG449">
        <v>12</v>
      </c>
      <c r="CH449">
        <v>11</v>
      </c>
      <c r="CI449">
        <v>24</v>
      </c>
      <c r="CJ449">
        <v>0</v>
      </c>
      <c r="CK449">
        <v>203</v>
      </c>
      <c r="CL449">
        <v>55</v>
      </c>
      <c r="CM449">
        <v>320</v>
      </c>
      <c r="CN449">
        <v>502</v>
      </c>
      <c r="CO449">
        <v>0</v>
      </c>
      <c r="CP449">
        <v>0</v>
      </c>
      <c r="CQ449">
        <v>0</v>
      </c>
      <c r="CR449">
        <v>68</v>
      </c>
      <c r="CS449">
        <v>0</v>
      </c>
      <c r="CT449">
        <v>250</v>
      </c>
      <c r="CU449">
        <v>427</v>
      </c>
      <c r="CV449">
        <v>124</v>
      </c>
      <c r="CW449">
        <v>161</v>
      </c>
      <c r="CX449">
        <v>50</v>
      </c>
      <c r="CY449">
        <v>49</v>
      </c>
      <c r="CZ449">
        <v>35</v>
      </c>
      <c r="DA449">
        <v>8</v>
      </c>
      <c r="DB449">
        <v>0</v>
      </c>
      <c r="DC449">
        <v>0</v>
      </c>
      <c r="DD449">
        <v>0</v>
      </c>
      <c r="DE449">
        <v>0</v>
      </c>
      <c r="DF449">
        <v>15294</v>
      </c>
      <c r="DG449">
        <v>2.82</v>
      </c>
      <c r="DH449">
        <v>117</v>
      </c>
      <c r="DI449">
        <v>390</v>
      </c>
      <c r="DJ449">
        <v>316</v>
      </c>
      <c r="DK449">
        <v>74</v>
      </c>
      <c r="DL449">
        <v>101</v>
      </c>
      <c r="DM449">
        <f t="shared" si="66"/>
        <v>0</v>
      </c>
      <c r="DN449">
        <f t="shared" si="67"/>
        <v>1</v>
      </c>
      <c r="DO449">
        <f t="shared" si="68"/>
        <v>0</v>
      </c>
      <c r="DP449">
        <f t="shared" si="69"/>
        <v>0</v>
      </c>
      <c r="DQ449">
        <f t="shared" si="70"/>
        <v>0</v>
      </c>
      <c r="DR449">
        <f t="shared" si="71"/>
        <v>0</v>
      </c>
      <c r="DS449">
        <f t="shared" si="72"/>
        <v>0</v>
      </c>
      <c r="DT449">
        <f t="shared" si="73"/>
        <v>0</v>
      </c>
      <c r="DU449">
        <f t="shared" si="74"/>
        <v>0</v>
      </c>
      <c r="DV449">
        <f t="shared" si="75"/>
        <v>0</v>
      </c>
      <c r="DW449">
        <f t="shared" si="76"/>
        <v>0</v>
      </c>
    </row>
    <row r="450" spans="1:127" x14ac:dyDescent="0.25">
      <c r="A450">
        <v>20128122944</v>
      </c>
      <c r="B450">
        <v>10386</v>
      </c>
      <c r="C450" t="s">
        <v>270</v>
      </c>
      <c r="D450">
        <v>14.88</v>
      </c>
      <c r="E450">
        <v>20120922</v>
      </c>
      <c r="F450" t="s">
        <v>271</v>
      </c>
      <c r="G450">
        <v>1148</v>
      </c>
      <c r="H450">
        <v>0.01</v>
      </c>
      <c r="I450" t="s">
        <v>102</v>
      </c>
      <c r="J450">
        <v>0</v>
      </c>
      <c r="K450" t="s">
        <v>199</v>
      </c>
      <c r="L450" t="s">
        <v>42</v>
      </c>
      <c r="M450" t="s">
        <v>11</v>
      </c>
      <c r="N450" t="s">
        <v>43</v>
      </c>
      <c r="O450" t="s">
        <v>121</v>
      </c>
      <c r="P450" t="s">
        <v>104</v>
      </c>
      <c r="Q450" t="s">
        <v>162</v>
      </c>
      <c r="R450" t="s">
        <v>47</v>
      </c>
      <c r="S450" t="s">
        <v>48</v>
      </c>
      <c r="T450" t="s">
        <v>1588</v>
      </c>
      <c r="U450" t="s">
        <v>136</v>
      </c>
      <c r="V450" t="s">
        <v>47</v>
      </c>
      <c r="W450" t="s">
        <v>47</v>
      </c>
      <c r="X450">
        <v>56</v>
      </c>
      <c r="Y450" t="s">
        <v>60</v>
      </c>
      <c r="Z450" t="s">
        <v>74</v>
      </c>
      <c r="AA450" t="s">
        <v>54</v>
      </c>
      <c r="AB450" t="s">
        <v>11</v>
      </c>
      <c r="AC450" t="s">
        <v>86</v>
      </c>
      <c r="AD450" t="s">
        <v>56</v>
      </c>
      <c r="AE450" t="s">
        <v>57</v>
      </c>
      <c r="AF450" t="s">
        <v>98</v>
      </c>
      <c r="AG450" t="s">
        <v>59</v>
      </c>
      <c r="AH450">
        <v>40</v>
      </c>
      <c r="AI450" t="s">
        <v>60</v>
      </c>
      <c r="AJ450" t="s">
        <v>47</v>
      </c>
      <c r="AK450" t="s">
        <v>47</v>
      </c>
      <c r="AL450">
        <v>0</v>
      </c>
      <c r="AM450" t="s">
        <v>11</v>
      </c>
      <c r="AN450" t="s">
        <v>61</v>
      </c>
      <c r="AO450" t="s">
        <v>62</v>
      </c>
      <c r="AP450" t="s">
        <v>1589</v>
      </c>
      <c r="AQ450" t="s">
        <v>272</v>
      </c>
      <c r="AR450">
        <v>0</v>
      </c>
      <c r="AS450">
        <v>0</v>
      </c>
      <c r="AT450">
        <v>0</v>
      </c>
      <c r="AU450">
        <v>1</v>
      </c>
      <c r="AV450" t="s">
        <v>11</v>
      </c>
      <c r="AW450">
        <v>12</v>
      </c>
      <c r="AX450" t="s">
        <v>64</v>
      </c>
      <c r="AY450">
        <v>1</v>
      </c>
      <c r="AZ450" t="s">
        <v>90</v>
      </c>
      <c r="BA450">
        <v>41.496443999999897</v>
      </c>
      <c r="BB450">
        <v>-81.7067669999999</v>
      </c>
      <c r="BC450">
        <v>2012</v>
      </c>
      <c r="BD450">
        <v>9</v>
      </c>
      <c r="BE450">
        <v>18644</v>
      </c>
      <c r="BF450">
        <v>95</v>
      </c>
      <c r="BG450">
        <v>390351033001</v>
      </c>
      <c r="BH450">
        <v>304</v>
      </c>
      <c r="BI450">
        <v>499678</v>
      </c>
      <c r="BJ450">
        <v>2058</v>
      </c>
      <c r="BK450">
        <v>856</v>
      </c>
      <c r="BL450">
        <v>1202</v>
      </c>
      <c r="BM450">
        <v>28</v>
      </c>
      <c r="BN450">
        <v>196</v>
      </c>
      <c r="BO450">
        <v>119</v>
      </c>
      <c r="BP450">
        <v>85</v>
      </c>
      <c r="BQ450">
        <v>0</v>
      </c>
      <c r="BR450">
        <v>15</v>
      </c>
      <c r="BS450">
        <v>33</v>
      </c>
      <c r="BT450">
        <v>111</v>
      </c>
      <c r="BU450">
        <v>145</v>
      </c>
      <c r="BV450">
        <v>475</v>
      </c>
      <c r="BW450">
        <v>223</v>
      </c>
      <c r="BX450">
        <v>95</v>
      </c>
      <c r="BY450">
        <v>162</v>
      </c>
      <c r="BZ450">
        <v>95</v>
      </c>
      <c r="CA450">
        <v>127</v>
      </c>
      <c r="CB450">
        <v>80</v>
      </c>
      <c r="CC450">
        <v>7</v>
      </c>
      <c r="CD450">
        <v>44</v>
      </c>
      <c r="CE450">
        <v>4</v>
      </c>
      <c r="CF450">
        <v>4</v>
      </c>
      <c r="CG450">
        <v>22</v>
      </c>
      <c r="CH450">
        <v>7</v>
      </c>
      <c r="CI450">
        <v>9</v>
      </c>
      <c r="CJ450">
        <v>0</v>
      </c>
      <c r="CK450">
        <v>400</v>
      </c>
      <c r="CL450">
        <v>46</v>
      </c>
      <c r="CM450">
        <v>1372</v>
      </c>
      <c r="CN450">
        <v>602</v>
      </c>
      <c r="CO450">
        <v>0</v>
      </c>
      <c r="CP450">
        <v>23</v>
      </c>
      <c r="CQ450">
        <v>0</v>
      </c>
      <c r="CR450">
        <v>61</v>
      </c>
      <c r="CS450">
        <v>0</v>
      </c>
      <c r="CT450">
        <v>120</v>
      </c>
      <c r="CU450">
        <v>1354</v>
      </c>
      <c r="CV450">
        <v>299</v>
      </c>
      <c r="CW450">
        <v>220</v>
      </c>
      <c r="CX450">
        <v>16</v>
      </c>
      <c r="CY450">
        <v>81</v>
      </c>
      <c r="CZ450">
        <v>143</v>
      </c>
      <c r="DA450">
        <v>75</v>
      </c>
      <c r="DB450">
        <v>295</v>
      </c>
      <c r="DC450">
        <v>68</v>
      </c>
      <c r="DD450">
        <v>96</v>
      </c>
      <c r="DE450">
        <v>61</v>
      </c>
      <c r="DF450">
        <v>12217</v>
      </c>
      <c r="DG450">
        <v>1.73</v>
      </c>
      <c r="DH450">
        <v>556</v>
      </c>
      <c r="DI450">
        <v>1290</v>
      </c>
      <c r="DJ450">
        <v>1191</v>
      </c>
      <c r="DK450">
        <v>99</v>
      </c>
      <c r="DL450">
        <v>102</v>
      </c>
      <c r="DM450">
        <f t="shared" si="66"/>
        <v>0</v>
      </c>
      <c r="DN450">
        <f t="shared" si="67"/>
        <v>1</v>
      </c>
      <c r="DO450">
        <f t="shared" si="68"/>
        <v>0</v>
      </c>
      <c r="DP450">
        <f t="shared" si="69"/>
        <v>0</v>
      </c>
      <c r="DQ450">
        <f t="shared" si="70"/>
        <v>0</v>
      </c>
      <c r="DR450">
        <f t="shared" si="71"/>
        <v>0</v>
      </c>
      <c r="DS450">
        <f t="shared" si="72"/>
        <v>0</v>
      </c>
      <c r="DT450">
        <f t="shared" si="73"/>
        <v>0</v>
      </c>
      <c r="DU450">
        <f t="shared" si="74"/>
        <v>0</v>
      </c>
      <c r="DV450">
        <f t="shared" si="75"/>
        <v>0</v>
      </c>
      <c r="DW450">
        <f t="shared" si="76"/>
        <v>0</v>
      </c>
    </row>
    <row r="451" spans="1:127" x14ac:dyDescent="0.25">
      <c r="A451">
        <v>20157003443</v>
      </c>
      <c r="B451">
        <v>93</v>
      </c>
      <c r="C451" t="s">
        <v>99</v>
      </c>
      <c r="D451">
        <v>16.350000000000001</v>
      </c>
      <c r="E451">
        <v>20150104</v>
      </c>
      <c r="F451" t="s">
        <v>100</v>
      </c>
      <c r="G451" t="s">
        <v>155</v>
      </c>
      <c r="H451">
        <v>0</v>
      </c>
      <c r="I451" t="s">
        <v>161</v>
      </c>
      <c r="J451">
        <v>0</v>
      </c>
      <c r="K451" t="s">
        <v>68</v>
      </c>
      <c r="L451" t="s">
        <v>42</v>
      </c>
      <c r="M451" t="s">
        <v>11</v>
      </c>
      <c r="N451" t="s">
        <v>43</v>
      </c>
      <c r="O451" t="s">
        <v>121</v>
      </c>
      <c r="P451" t="s">
        <v>104</v>
      </c>
      <c r="Q451" t="s">
        <v>46</v>
      </c>
      <c r="R451" t="s">
        <v>47</v>
      </c>
      <c r="S451" t="s">
        <v>47</v>
      </c>
      <c r="T451" t="s">
        <v>1590</v>
      </c>
      <c r="U451" t="s">
        <v>110</v>
      </c>
      <c r="V451" t="s">
        <v>47</v>
      </c>
      <c r="W451" t="s">
        <v>47</v>
      </c>
      <c r="X451" t="s">
        <v>11</v>
      </c>
      <c r="Y451" t="s">
        <v>11</v>
      </c>
      <c r="Z451" t="s">
        <v>85</v>
      </c>
      <c r="AA451">
        <v>0</v>
      </c>
      <c r="AB451" t="s">
        <v>11</v>
      </c>
      <c r="AC451" t="s">
        <v>86</v>
      </c>
      <c r="AD451" t="s">
        <v>56</v>
      </c>
      <c r="AE451" t="s">
        <v>57</v>
      </c>
      <c r="AF451" t="s">
        <v>122</v>
      </c>
      <c r="AG451" t="s">
        <v>59</v>
      </c>
      <c r="AH451">
        <v>55</v>
      </c>
      <c r="AI451" t="s">
        <v>60</v>
      </c>
      <c r="AJ451" t="s">
        <v>76</v>
      </c>
      <c r="AK451" t="s">
        <v>77</v>
      </c>
      <c r="AL451" t="s">
        <v>54</v>
      </c>
      <c r="AM451" t="s">
        <v>11</v>
      </c>
      <c r="AN451" t="s">
        <v>61</v>
      </c>
      <c r="AO451" t="s">
        <v>62</v>
      </c>
      <c r="AP451" t="s">
        <v>1591</v>
      </c>
      <c r="AQ451" t="s">
        <v>63</v>
      </c>
      <c r="AR451">
        <v>0</v>
      </c>
      <c r="AS451">
        <v>0</v>
      </c>
      <c r="AT451">
        <v>1</v>
      </c>
      <c r="AU451">
        <v>0</v>
      </c>
      <c r="AV451" t="s">
        <v>78</v>
      </c>
      <c r="AW451">
        <v>12</v>
      </c>
      <c r="AX451" t="s">
        <v>64</v>
      </c>
      <c r="AY451">
        <v>1</v>
      </c>
      <c r="AZ451" t="s">
        <v>90</v>
      </c>
      <c r="BA451">
        <v>41.469929</v>
      </c>
      <c r="BB451">
        <v>-81.699749999999895</v>
      </c>
      <c r="BC451">
        <v>2015</v>
      </c>
      <c r="BD451">
        <v>1</v>
      </c>
      <c r="BE451">
        <v>18922</v>
      </c>
      <c r="BF451">
        <v>110</v>
      </c>
      <c r="BG451">
        <v>390351039001</v>
      </c>
      <c r="BH451">
        <v>1786</v>
      </c>
      <c r="BI451">
        <v>463360</v>
      </c>
      <c r="BJ451">
        <v>949</v>
      </c>
      <c r="BK451">
        <v>471</v>
      </c>
      <c r="BL451">
        <v>478</v>
      </c>
      <c r="BM451">
        <v>37.6</v>
      </c>
      <c r="BN451">
        <v>36</v>
      </c>
      <c r="BO451">
        <v>67</v>
      </c>
      <c r="BP451">
        <v>89</v>
      </c>
      <c r="BQ451">
        <v>40</v>
      </c>
      <c r="BR451">
        <v>36</v>
      </c>
      <c r="BS451">
        <v>23</v>
      </c>
      <c r="BT451">
        <v>5</v>
      </c>
      <c r="BU451">
        <v>40</v>
      </c>
      <c r="BV451">
        <v>46</v>
      </c>
      <c r="BW451">
        <v>48</v>
      </c>
      <c r="BX451">
        <v>67</v>
      </c>
      <c r="BY451">
        <v>54</v>
      </c>
      <c r="BZ451">
        <v>80</v>
      </c>
      <c r="CA451">
        <v>88</v>
      </c>
      <c r="CB451">
        <v>51</v>
      </c>
      <c r="CC451">
        <v>0</v>
      </c>
      <c r="CD451">
        <v>38</v>
      </c>
      <c r="CE451">
        <v>38</v>
      </c>
      <c r="CF451">
        <v>60</v>
      </c>
      <c r="CG451">
        <v>32</v>
      </c>
      <c r="CH451">
        <v>7</v>
      </c>
      <c r="CI451">
        <v>0</v>
      </c>
      <c r="CJ451">
        <v>4</v>
      </c>
      <c r="CK451">
        <v>232</v>
      </c>
      <c r="CL451">
        <v>141</v>
      </c>
      <c r="CM451">
        <v>347</v>
      </c>
      <c r="CN451">
        <v>421</v>
      </c>
      <c r="CO451">
        <v>0</v>
      </c>
      <c r="CP451">
        <v>0</v>
      </c>
      <c r="CQ451">
        <v>0</v>
      </c>
      <c r="CR451">
        <v>171</v>
      </c>
      <c r="CS451">
        <v>10</v>
      </c>
      <c r="CT451">
        <v>432</v>
      </c>
      <c r="CU451">
        <v>613</v>
      </c>
      <c r="CV451">
        <v>245</v>
      </c>
      <c r="CW451">
        <v>113</v>
      </c>
      <c r="CX451">
        <v>33</v>
      </c>
      <c r="CY451">
        <v>36</v>
      </c>
      <c r="CZ451">
        <v>113</v>
      </c>
      <c r="DA451">
        <v>24</v>
      </c>
      <c r="DB451">
        <v>35</v>
      </c>
      <c r="DC451">
        <v>14</v>
      </c>
      <c r="DD451">
        <v>0</v>
      </c>
      <c r="DE451">
        <v>0</v>
      </c>
      <c r="DF451">
        <v>14904</v>
      </c>
      <c r="DG451">
        <v>2.4900000000000002</v>
      </c>
      <c r="DH451">
        <v>148</v>
      </c>
      <c r="DI451">
        <v>440</v>
      </c>
      <c r="DJ451">
        <v>381</v>
      </c>
      <c r="DK451">
        <v>59</v>
      </c>
      <c r="DL451">
        <v>131</v>
      </c>
      <c r="DM451">
        <f t="shared" si="66"/>
        <v>0</v>
      </c>
      <c r="DN451">
        <f t="shared" si="67"/>
        <v>0</v>
      </c>
      <c r="DO451">
        <f t="shared" si="68"/>
        <v>0</v>
      </c>
      <c r="DP451">
        <f t="shared" si="69"/>
        <v>0</v>
      </c>
      <c r="DQ451">
        <f t="shared" si="70"/>
        <v>1</v>
      </c>
      <c r="DR451">
        <f t="shared" si="71"/>
        <v>0</v>
      </c>
      <c r="DS451">
        <f t="shared" si="72"/>
        <v>0</v>
      </c>
      <c r="DT451">
        <f t="shared" si="73"/>
        <v>0</v>
      </c>
      <c r="DU451">
        <f t="shared" si="74"/>
        <v>0</v>
      </c>
      <c r="DV451">
        <f t="shared" si="75"/>
        <v>0</v>
      </c>
      <c r="DW451">
        <f t="shared" si="76"/>
        <v>0</v>
      </c>
    </row>
    <row r="452" spans="1:127" x14ac:dyDescent="0.25">
      <c r="A452">
        <v>20157003888</v>
      </c>
      <c r="B452">
        <v>139</v>
      </c>
      <c r="C452" t="s">
        <v>65</v>
      </c>
      <c r="D452">
        <v>4.6900000000000004</v>
      </c>
      <c r="E452">
        <v>20150105</v>
      </c>
      <c r="F452" t="s">
        <v>66</v>
      </c>
      <c r="G452" t="s">
        <v>108</v>
      </c>
      <c r="H452">
        <v>0</v>
      </c>
      <c r="I452" t="s">
        <v>40</v>
      </c>
      <c r="J452">
        <v>8</v>
      </c>
      <c r="K452" t="s">
        <v>41</v>
      </c>
      <c r="L452" t="s">
        <v>42</v>
      </c>
      <c r="M452" t="s">
        <v>11</v>
      </c>
      <c r="N452" t="s">
        <v>43</v>
      </c>
      <c r="O452" t="s">
        <v>134</v>
      </c>
      <c r="P452" t="s">
        <v>135</v>
      </c>
      <c r="Q452" t="s">
        <v>94</v>
      </c>
      <c r="R452" t="s">
        <v>95</v>
      </c>
      <c r="S452" t="s">
        <v>88</v>
      </c>
      <c r="T452" t="s">
        <v>1592</v>
      </c>
      <c r="U452" t="s">
        <v>123</v>
      </c>
      <c r="V452" t="s">
        <v>50</v>
      </c>
      <c r="W452" t="s">
        <v>47</v>
      </c>
      <c r="X452">
        <v>44</v>
      </c>
      <c r="Y452" t="s">
        <v>60</v>
      </c>
      <c r="Z452" t="s">
        <v>85</v>
      </c>
      <c r="AA452" t="s">
        <v>54</v>
      </c>
      <c r="AB452" t="s">
        <v>11</v>
      </c>
      <c r="AC452" t="s">
        <v>86</v>
      </c>
      <c r="AD452" t="s">
        <v>56</v>
      </c>
      <c r="AE452" t="s">
        <v>57</v>
      </c>
      <c r="AF452" t="s">
        <v>122</v>
      </c>
      <c r="AG452" t="s">
        <v>59</v>
      </c>
      <c r="AH452">
        <v>29</v>
      </c>
      <c r="AI452" t="s">
        <v>52</v>
      </c>
      <c r="AJ452" t="s">
        <v>77</v>
      </c>
      <c r="AK452" t="s">
        <v>76</v>
      </c>
      <c r="AL452" t="s">
        <v>54</v>
      </c>
      <c r="AM452" t="s">
        <v>11</v>
      </c>
      <c r="AN452" t="s">
        <v>61</v>
      </c>
      <c r="AO452" t="s">
        <v>62</v>
      </c>
      <c r="AP452" t="s">
        <v>1593</v>
      </c>
      <c r="AQ452" t="s">
        <v>130</v>
      </c>
      <c r="AR452">
        <v>0</v>
      </c>
      <c r="AS452">
        <v>1</v>
      </c>
      <c r="AT452">
        <v>0</v>
      </c>
      <c r="AU452">
        <v>0</v>
      </c>
      <c r="AV452" t="s">
        <v>11</v>
      </c>
      <c r="AW452">
        <v>12</v>
      </c>
      <c r="AX452" t="s">
        <v>64</v>
      </c>
      <c r="AY452">
        <v>1</v>
      </c>
      <c r="AZ452" t="s">
        <v>90</v>
      </c>
      <c r="BA452">
        <v>41.479770000000002</v>
      </c>
      <c r="BB452">
        <v>-81.753428</v>
      </c>
      <c r="BC452">
        <v>2015</v>
      </c>
      <c r="BD452">
        <v>1</v>
      </c>
      <c r="BE452">
        <v>18943</v>
      </c>
      <c r="BF452">
        <v>58</v>
      </c>
      <c r="BG452">
        <v>390351011012</v>
      </c>
      <c r="BH452">
        <v>1594</v>
      </c>
      <c r="BI452">
        <v>159137</v>
      </c>
      <c r="BJ452">
        <v>807</v>
      </c>
      <c r="BK452">
        <v>427</v>
      </c>
      <c r="BL452">
        <v>380</v>
      </c>
      <c r="BM452">
        <v>46.799999999999898</v>
      </c>
      <c r="BN452">
        <v>43</v>
      </c>
      <c r="BO452">
        <v>10</v>
      </c>
      <c r="BP452">
        <v>9</v>
      </c>
      <c r="BQ452">
        <v>20</v>
      </c>
      <c r="BR452">
        <v>31</v>
      </c>
      <c r="BS452">
        <v>26</v>
      </c>
      <c r="BT452">
        <v>18</v>
      </c>
      <c r="BU452">
        <v>11</v>
      </c>
      <c r="BV452">
        <v>21</v>
      </c>
      <c r="BW452">
        <v>75</v>
      </c>
      <c r="BX452">
        <v>58</v>
      </c>
      <c r="BY452">
        <v>57</v>
      </c>
      <c r="BZ452">
        <v>85</v>
      </c>
      <c r="CA452">
        <v>70</v>
      </c>
      <c r="CB452">
        <v>117</v>
      </c>
      <c r="CC452">
        <v>62</v>
      </c>
      <c r="CD452">
        <v>8</v>
      </c>
      <c r="CE452">
        <v>27</v>
      </c>
      <c r="CF452">
        <v>9</v>
      </c>
      <c r="CG452">
        <v>6</v>
      </c>
      <c r="CH452">
        <v>27</v>
      </c>
      <c r="CI452">
        <v>0</v>
      </c>
      <c r="CJ452">
        <v>17</v>
      </c>
      <c r="CK452">
        <v>82</v>
      </c>
      <c r="CL452">
        <v>86</v>
      </c>
      <c r="CM452">
        <v>451</v>
      </c>
      <c r="CN452">
        <v>263</v>
      </c>
      <c r="CO452">
        <v>0</v>
      </c>
      <c r="CP452">
        <v>40</v>
      </c>
      <c r="CQ452">
        <v>0</v>
      </c>
      <c r="CR452">
        <v>5</v>
      </c>
      <c r="CS452">
        <v>48</v>
      </c>
      <c r="CT452">
        <v>75</v>
      </c>
      <c r="CU452">
        <v>639</v>
      </c>
      <c r="CV452">
        <v>169</v>
      </c>
      <c r="CW452">
        <v>133</v>
      </c>
      <c r="CX452">
        <v>36</v>
      </c>
      <c r="CY452">
        <v>48</v>
      </c>
      <c r="CZ452">
        <v>147</v>
      </c>
      <c r="DA452">
        <v>60</v>
      </c>
      <c r="DB452">
        <v>30</v>
      </c>
      <c r="DC452">
        <v>16</v>
      </c>
      <c r="DD452">
        <v>0</v>
      </c>
      <c r="DE452">
        <v>0</v>
      </c>
      <c r="DF452">
        <v>13778</v>
      </c>
      <c r="DG452">
        <v>1.32</v>
      </c>
      <c r="DH452">
        <v>295</v>
      </c>
      <c r="DI452">
        <v>741</v>
      </c>
      <c r="DJ452">
        <v>610</v>
      </c>
      <c r="DK452">
        <v>131</v>
      </c>
      <c r="DL452">
        <v>25</v>
      </c>
      <c r="DM452">
        <f t="shared" si="66"/>
        <v>0</v>
      </c>
      <c r="DN452">
        <f t="shared" si="67"/>
        <v>0</v>
      </c>
      <c r="DO452">
        <f t="shared" si="68"/>
        <v>0</v>
      </c>
      <c r="DP452">
        <f t="shared" si="69"/>
        <v>0</v>
      </c>
      <c r="DQ452">
        <f t="shared" si="70"/>
        <v>1</v>
      </c>
      <c r="DR452">
        <f t="shared" si="71"/>
        <v>0</v>
      </c>
      <c r="DS452">
        <f t="shared" si="72"/>
        <v>0</v>
      </c>
      <c r="DT452">
        <f t="shared" si="73"/>
        <v>0</v>
      </c>
      <c r="DU452">
        <f t="shared" si="74"/>
        <v>0</v>
      </c>
      <c r="DV452">
        <f t="shared" si="75"/>
        <v>0</v>
      </c>
      <c r="DW452">
        <f t="shared" si="76"/>
        <v>0</v>
      </c>
    </row>
    <row r="453" spans="1:127" x14ac:dyDescent="0.25">
      <c r="A453">
        <v>20147027446</v>
      </c>
      <c r="B453">
        <v>5401</v>
      </c>
      <c r="C453" t="s">
        <v>127</v>
      </c>
      <c r="D453">
        <v>15.1</v>
      </c>
      <c r="E453">
        <v>20140501</v>
      </c>
      <c r="F453" t="s">
        <v>128</v>
      </c>
      <c r="G453">
        <v>41</v>
      </c>
      <c r="H453">
        <v>0</v>
      </c>
      <c r="I453" t="s">
        <v>67</v>
      </c>
      <c r="J453">
        <v>10</v>
      </c>
      <c r="K453" t="s">
        <v>41</v>
      </c>
      <c r="L453" t="s">
        <v>42</v>
      </c>
      <c r="M453" t="s">
        <v>11</v>
      </c>
      <c r="N453" t="s">
        <v>43</v>
      </c>
      <c r="O453" t="s">
        <v>71</v>
      </c>
      <c r="P453" t="s">
        <v>45</v>
      </c>
      <c r="Q453" t="s">
        <v>46</v>
      </c>
      <c r="R453" t="s">
        <v>47</v>
      </c>
      <c r="S453" t="s">
        <v>47</v>
      </c>
      <c r="T453" t="s">
        <v>1594</v>
      </c>
      <c r="U453" t="s">
        <v>110</v>
      </c>
      <c r="V453" t="s">
        <v>47</v>
      </c>
      <c r="W453" t="s">
        <v>47</v>
      </c>
      <c r="X453">
        <v>54</v>
      </c>
      <c r="Y453" t="s">
        <v>60</v>
      </c>
      <c r="Z453" t="s">
        <v>85</v>
      </c>
      <c r="AA453" t="s">
        <v>54</v>
      </c>
      <c r="AB453" t="s">
        <v>11</v>
      </c>
      <c r="AC453" t="s">
        <v>75</v>
      </c>
      <c r="AD453" t="s">
        <v>56</v>
      </c>
      <c r="AE453" t="s">
        <v>57</v>
      </c>
      <c r="AF453" t="s">
        <v>122</v>
      </c>
      <c r="AG453" t="s">
        <v>59</v>
      </c>
      <c r="AH453">
        <v>44</v>
      </c>
      <c r="AI453" t="s">
        <v>52</v>
      </c>
      <c r="AJ453" t="s">
        <v>50</v>
      </c>
      <c r="AK453" t="s">
        <v>51</v>
      </c>
      <c r="AL453" t="s">
        <v>54</v>
      </c>
      <c r="AM453" t="s">
        <v>11</v>
      </c>
      <c r="AN453" t="s">
        <v>61</v>
      </c>
      <c r="AO453" t="s">
        <v>62</v>
      </c>
      <c r="AP453" t="s">
        <v>1595</v>
      </c>
      <c r="AQ453" t="s">
        <v>63</v>
      </c>
      <c r="AR453">
        <v>0</v>
      </c>
      <c r="AS453">
        <v>0</v>
      </c>
      <c r="AT453">
        <v>0</v>
      </c>
      <c r="AU453">
        <v>1</v>
      </c>
      <c r="AV453" t="s">
        <v>11</v>
      </c>
      <c r="AW453">
        <v>12</v>
      </c>
      <c r="AX453" t="s">
        <v>64</v>
      </c>
      <c r="AY453">
        <v>1</v>
      </c>
      <c r="AZ453" t="s">
        <v>1</v>
      </c>
      <c r="BA453">
        <v>41.480319000000001</v>
      </c>
      <c r="BB453">
        <v>-81.713470999999899</v>
      </c>
      <c r="BC453">
        <v>2014</v>
      </c>
      <c r="BD453">
        <v>5</v>
      </c>
      <c r="BE453">
        <v>19078</v>
      </c>
      <c r="BF453">
        <v>108</v>
      </c>
      <c r="BG453">
        <v>390351038002</v>
      </c>
      <c r="BH453">
        <v>1951</v>
      </c>
      <c r="BI453">
        <v>363218</v>
      </c>
      <c r="BJ453">
        <v>907</v>
      </c>
      <c r="BK453">
        <v>409</v>
      </c>
      <c r="BL453">
        <v>498</v>
      </c>
      <c r="BM453">
        <v>36.6</v>
      </c>
      <c r="BN453">
        <v>22</v>
      </c>
      <c r="BO453">
        <v>18</v>
      </c>
      <c r="BP453">
        <v>40</v>
      </c>
      <c r="BQ453">
        <v>84</v>
      </c>
      <c r="BR453">
        <v>49</v>
      </c>
      <c r="BS453">
        <v>19</v>
      </c>
      <c r="BT453">
        <v>9</v>
      </c>
      <c r="BU453">
        <v>36</v>
      </c>
      <c r="BV453">
        <v>49</v>
      </c>
      <c r="BW453">
        <v>80</v>
      </c>
      <c r="BX453">
        <v>120</v>
      </c>
      <c r="BY453">
        <v>101</v>
      </c>
      <c r="BZ453">
        <v>46</v>
      </c>
      <c r="CA453">
        <v>89</v>
      </c>
      <c r="CB453">
        <v>90</v>
      </c>
      <c r="CC453">
        <v>14</v>
      </c>
      <c r="CD453">
        <v>3</v>
      </c>
      <c r="CE453">
        <v>0</v>
      </c>
      <c r="CF453">
        <v>13</v>
      </c>
      <c r="CG453">
        <v>9</v>
      </c>
      <c r="CH453">
        <v>14</v>
      </c>
      <c r="CI453">
        <v>0</v>
      </c>
      <c r="CJ453">
        <v>2</v>
      </c>
      <c r="CK453">
        <v>164</v>
      </c>
      <c r="CL453">
        <v>38</v>
      </c>
      <c r="CM453">
        <v>58</v>
      </c>
      <c r="CN453">
        <v>839</v>
      </c>
      <c r="CO453">
        <v>0</v>
      </c>
      <c r="CP453">
        <v>0</v>
      </c>
      <c r="CQ453">
        <v>0</v>
      </c>
      <c r="CR453">
        <v>0</v>
      </c>
      <c r="CS453">
        <v>10</v>
      </c>
      <c r="CT453">
        <v>45</v>
      </c>
      <c r="CU453">
        <v>630</v>
      </c>
      <c r="CV453">
        <v>155</v>
      </c>
      <c r="CW453">
        <v>97</v>
      </c>
      <c r="CX453">
        <v>140</v>
      </c>
      <c r="CY453">
        <v>16</v>
      </c>
      <c r="CZ453">
        <v>72</v>
      </c>
      <c r="DA453">
        <v>9</v>
      </c>
      <c r="DB453">
        <v>82</v>
      </c>
      <c r="DC453">
        <v>49</v>
      </c>
      <c r="DD453">
        <v>10</v>
      </c>
      <c r="DE453">
        <v>0</v>
      </c>
      <c r="DF453">
        <v>28182</v>
      </c>
      <c r="DG453">
        <v>2.2200000000000002</v>
      </c>
      <c r="DH453">
        <v>60</v>
      </c>
      <c r="DI453">
        <v>562</v>
      </c>
      <c r="DJ453">
        <v>408</v>
      </c>
      <c r="DK453">
        <v>154</v>
      </c>
      <c r="DL453">
        <v>231</v>
      </c>
      <c r="DM453">
        <f t="shared" si="66"/>
        <v>0</v>
      </c>
      <c r="DN453">
        <f t="shared" si="67"/>
        <v>0</v>
      </c>
      <c r="DO453">
        <f t="shared" si="68"/>
        <v>0</v>
      </c>
      <c r="DP453">
        <f t="shared" si="69"/>
        <v>1</v>
      </c>
      <c r="DQ453">
        <f t="shared" si="70"/>
        <v>0</v>
      </c>
      <c r="DR453">
        <f t="shared" si="71"/>
        <v>0</v>
      </c>
      <c r="DS453">
        <f t="shared" si="72"/>
        <v>0</v>
      </c>
      <c r="DT453">
        <f t="shared" si="73"/>
        <v>0</v>
      </c>
      <c r="DU453">
        <f t="shared" si="74"/>
        <v>0</v>
      </c>
      <c r="DV453">
        <f t="shared" si="75"/>
        <v>0</v>
      </c>
      <c r="DW453">
        <f t="shared" si="76"/>
        <v>0</v>
      </c>
    </row>
    <row r="454" spans="1:127" x14ac:dyDescent="0.25">
      <c r="A454">
        <v>20157012096</v>
      </c>
      <c r="B454">
        <v>1306</v>
      </c>
      <c r="C454" t="s">
        <v>254</v>
      </c>
      <c r="D454">
        <v>0</v>
      </c>
      <c r="E454">
        <v>20150129</v>
      </c>
      <c r="F454" t="s">
        <v>255</v>
      </c>
      <c r="G454" t="s">
        <v>202</v>
      </c>
      <c r="H454">
        <v>0</v>
      </c>
      <c r="I454" t="s">
        <v>67</v>
      </c>
      <c r="J454">
        <v>14</v>
      </c>
      <c r="K454" t="s">
        <v>41</v>
      </c>
      <c r="L454" t="s">
        <v>42</v>
      </c>
      <c r="M454" t="s">
        <v>11</v>
      </c>
      <c r="N454" t="s">
        <v>43</v>
      </c>
      <c r="O454" t="s">
        <v>44</v>
      </c>
      <c r="P454" t="s">
        <v>135</v>
      </c>
      <c r="Q454" t="s">
        <v>46</v>
      </c>
      <c r="R454" t="s">
        <v>209</v>
      </c>
      <c r="S454" t="s">
        <v>98</v>
      </c>
      <c r="T454" t="s">
        <v>1596</v>
      </c>
      <c r="U454" t="s">
        <v>59</v>
      </c>
      <c r="V454" t="s">
        <v>76</v>
      </c>
      <c r="W454" t="s">
        <v>77</v>
      </c>
      <c r="X454">
        <v>27</v>
      </c>
      <c r="Y454" t="s">
        <v>60</v>
      </c>
      <c r="Z454" t="s">
        <v>74</v>
      </c>
      <c r="AA454" t="s">
        <v>54</v>
      </c>
      <c r="AB454" t="s">
        <v>11</v>
      </c>
      <c r="AC454" t="s">
        <v>75</v>
      </c>
      <c r="AD454" t="s">
        <v>56</v>
      </c>
      <c r="AE454" t="s">
        <v>163</v>
      </c>
      <c r="AF454" t="s">
        <v>47</v>
      </c>
      <c r="AG454" t="s">
        <v>136</v>
      </c>
      <c r="AH454" t="s">
        <v>11</v>
      </c>
      <c r="AI454" t="s">
        <v>11</v>
      </c>
      <c r="AJ454" t="s">
        <v>76</v>
      </c>
      <c r="AK454" t="s">
        <v>77</v>
      </c>
      <c r="AL454">
        <v>0</v>
      </c>
      <c r="AM454" t="s">
        <v>11</v>
      </c>
      <c r="AN454" t="s">
        <v>61</v>
      </c>
      <c r="AO454" t="s">
        <v>62</v>
      </c>
      <c r="AP454" t="s">
        <v>1597</v>
      </c>
      <c r="AQ454" t="s">
        <v>63</v>
      </c>
      <c r="AR454">
        <v>0</v>
      </c>
      <c r="AS454">
        <v>0</v>
      </c>
      <c r="AT454">
        <v>0</v>
      </c>
      <c r="AU454">
        <v>1</v>
      </c>
      <c r="AV454" t="s">
        <v>11</v>
      </c>
      <c r="AW454">
        <v>12</v>
      </c>
      <c r="AX454" t="s">
        <v>64</v>
      </c>
      <c r="AY454">
        <v>1</v>
      </c>
      <c r="AZ454" t="s">
        <v>90</v>
      </c>
      <c r="BA454">
        <v>41.458165000000001</v>
      </c>
      <c r="BB454">
        <v>-81.712965999999895</v>
      </c>
      <c r="BC454">
        <v>2015</v>
      </c>
      <c r="BD454">
        <v>1</v>
      </c>
      <c r="BE454">
        <v>19518</v>
      </c>
      <c r="BF454">
        <v>130</v>
      </c>
      <c r="BG454">
        <v>390351053002</v>
      </c>
      <c r="BH454">
        <v>1839</v>
      </c>
      <c r="BI454">
        <v>201829</v>
      </c>
      <c r="BJ454">
        <v>737</v>
      </c>
      <c r="BK454">
        <v>310</v>
      </c>
      <c r="BL454">
        <v>427</v>
      </c>
      <c r="BM454">
        <v>33.5</v>
      </c>
      <c r="BN454">
        <v>91</v>
      </c>
      <c r="BO454">
        <v>135</v>
      </c>
      <c r="BP454">
        <v>22</v>
      </c>
      <c r="BQ454">
        <v>31</v>
      </c>
      <c r="BR454">
        <v>0</v>
      </c>
      <c r="BS454">
        <v>11</v>
      </c>
      <c r="BT454">
        <v>0</v>
      </c>
      <c r="BU454">
        <v>23</v>
      </c>
      <c r="BV454">
        <v>30</v>
      </c>
      <c r="BW454">
        <v>40</v>
      </c>
      <c r="BX454">
        <v>51</v>
      </c>
      <c r="BY454">
        <v>91</v>
      </c>
      <c r="BZ454">
        <v>66</v>
      </c>
      <c r="CA454">
        <v>70</v>
      </c>
      <c r="CB454">
        <v>30</v>
      </c>
      <c r="CC454">
        <v>13</v>
      </c>
      <c r="CD454">
        <v>8</v>
      </c>
      <c r="CE454">
        <v>0</v>
      </c>
      <c r="CF454">
        <v>8</v>
      </c>
      <c r="CG454">
        <v>0</v>
      </c>
      <c r="CH454">
        <v>7</v>
      </c>
      <c r="CI454">
        <v>0</v>
      </c>
      <c r="CJ454">
        <v>10</v>
      </c>
      <c r="CK454">
        <v>279</v>
      </c>
      <c r="CL454">
        <v>25</v>
      </c>
      <c r="CM454">
        <v>92</v>
      </c>
      <c r="CN454">
        <v>400</v>
      </c>
      <c r="CO454">
        <v>0</v>
      </c>
      <c r="CP454">
        <v>0</v>
      </c>
      <c r="CQ454">
        <v>0</v>
      </c>
      <c r="CR454">
        <v>158</v>
      </c>
      <c r="CS454">
        <v>87</v>
      </c>
      <c r="CT454">
        <v>441</v>
      </c>
      <c r="CU454">
        <v>424</v>
      </c>
      <c r="CV454">
        <v>219</v>
      </c>
      <c r="CW454">
        <v>74</v>
      </c>
      <c r="CX454">
        <v>52</v>
      </c>
      <c r="CY454">
        <v>11</v>
      </c>
      <c r="CZ454">
        <v>44</v>
      </c>
      <c r="DA454">
        <v>13</v>
      </c>
      <c r="DB454">
        <v>0</v>
      </c>
      <c r="DC454">
        <v>11</v>
      </c>
      <c r="DD454">
        <v>0</v>
      </c>
      <c r="DE454">
        <v>0</v>
      </c>
      <c r="DF454">
        <v>9974</v>
      </c>
      <c r="DG454">
        <v>2.61</v>
      </c>
      <c r="DH454">
        <v>81</v>
      </c>
      <c r="DI454">
        <v>385</v>
      </c>
      <c r="DJ454">
        <v>282</v>
      </c>
      <c r="DK454">
        <v>103</v>
      </c>
      <c r="DL454">
        <v>76</v>
      </c>
      <c r="DM454">
        <f t="shared" ref="DM454:DM488" si="77">IF(BC454=2011,1,0)</f>
        <v>0</v>
      </c>
      <c r="DN454">
        <f t="shared" ref="DN454:DN488" si="78">IF(BC454=2012,1,0)</f>
        <v>0</v>
      </c>
      <c r="DO454">
        <f t="shared" ref="DO454:DO488" si="79">IF(BC454=2013,1,0)</f>
        <v>0</v>
      </c>
      <c r="DP454">
        <f t="shared" ref="DP454:DP488" si="80">IF(BC454=2014,1,0)</f>
        <v>0</v>
      </c>
      <c r="DQ454">
        <f t="shared" ref="DQ454:DQ488" si="81">IF(BC454=2015,1,0)</f>
        <v>1</v>
      </c>
      <c r="DR454">
        <f t="shared" ref="DR454:DR488" si="82">IF(L454="Pedalcycles",1,0)</f>
        <v>0</v>
      </c>
      <c r="DS454">
        <f t="shared" ref="DS454:DS488" si="83">DM454*DR454</f>
        <v>0</v>
      </c>
      <c r="DT454">
        <f t="shared" ref="DT454:DT488" si="84">DN454*DR454</f>
        <v>0</v>
      </c>
      <c r="DU454">
        <f t="shared" ref="DU454:DU488" si="85">DO454*DR454</f>
        <v>0</v>
      </c>
      <c r="DV454">
        <f t="shared" ref="DV454:DV488" si="86">DP454*DR454</f>
        <v>0</v>
      </c>
      <c r="DW454">
        <f t="shared" ref="DW454:DW488" si="87">DQ454*DR454</f>
        <v>0</v>
      </c>
    </row>
    <row r="455" spans="1:127" x14ac:dyDescent="0.25">
      <c r="A455">
        <v>20157008177</v>
      </c>
      <c r="B455">
        <v>1016</v>
      </c>
      <c r="C455" t="s">
        <v>410</v>
      </c>
      <c r="D455">
        <v>1.06</v>
      </c>
      <c r="E455">
        <v>20150121</v>
      </c>
      <c r="F455" t="s">
        <v>295</v>
      </c>
      <c r="G455" t="s">
        <v>1454</v>
      </c>
      <c r="H455">
        <v>0</v>
      </c>
      <c r="I455" t="s">
        <v>82</v>
      </c>
      <c r="J455">
        <v>15</v>
      </c>
      <c r="K455" t="s">
        <v>41</v>
      </c>
      <c r="L455" t="s">
        <v>42</v>
      </c>
      <c r="M455" t="s">
        <v>11</v>
      </c>
      <c r="N455" t="s">
        <v>43</v>
      </c>
      <c r="O455" t="s">
        <v>44</v>
      </c>
      <c r="P455" t="s">
        <v>104</v>
      </c>
      <c r="Q455" t="s">
        <v>46</v>
      </c>
      <c r="R455" t="s">
        <v>119</v>
      </c>
      <c r="S455" t="s">
        <v>122</v>
      </c>
      <c r="T455" t="s">
        <v>1598</v>
      </c>
      <c r="U455" t="s">
        <v>59</v>
      </c>
      <c r="V455" t="s">
        <v>50</v>
      </c>
      <c r="W455" t="s">
        <v>51</v>
      </c>
      <c r="X455">
        <v>50</v>
      </c>
      <c r="Y455" t="s">
        <v>60</v>
      </c>
      <c r="Z455" t="s">
        <v>85</v>
      </c>
      <c r="AA455" t="s">
        <v>54</v>
      </c>
      <c r="AB455" t="s">
        <v>11</v>
      </c>
      <c r="AC455" t="s">
        <v>75</v>
      </c>
      <c r="AD455" t="s">
        <v>56</v>
      </c>
      <c r="AE455" t="s">
        <v>54</v>
      </c>
      <c r="AF455" t="s">
        <v>96</v>
      </c>
      <c r="AG455" t="s">
        <v>89</v>
      </c>
      <c r="AH455">
        <v>67</v>
      </c>
      <c r="AI455" t="s">
        <v>60</v>
      </c>
      <c r="AJ455" t="s">
        <v>50</v>
      </c>
      <c r="AK455" t="s">
        <v>76</v>
      </c>
      <c r="AL455" t="s">
        <v>54</v>
      </c>
      <c r="AM455" t="s">
        <v>11</v>
      </c>
      <c r="AN455" t="s">
        <v>61</v>
      </c>
      <c r="AO455" t="s">
        <v>62</v>
      </c>
      <c r="AP455" t="s">
        <v>1599</v>
      </c>
      <c r="AQ455" t="s">
        <v>63</v>
      </c>
      <c r="AR455">
        <v>0</v>
      </c>
      <c r="AS455">
        <v>0</v>
      </c>
      <c r="AT455">
        <v>0</v>
      </c>
      <c r="AU455">
        <v>1</v>
      </c>
      <c r="AV455" t="s">
        <v>11</v>
      </c>
      <c r="AW455">
        <v>12</v>
      </c>
      <c r="AX455" t="s">
        <v>64</v>
      </c>
      <c r="AY455">
        <v>1</v>
      </c>
      <c r="AZ455" t="s">
        <v>90</v>
      </c>
      <c r="BA455">
        <v>41.503805999999898</v>
      </c>
      <c r="BB455">
        <v>-81.6749709999999</v>
      </c>
      <c r="BC455">
        <v>2015</v>
      </c>
      <c r="BD455">
        <v>1</v>
      </c>
      <c r="BE455">
        <v>19528</v>
      </c>
      <c r="BF455">
        <v>164</v>
      </c>
      <c r="BG455">
        <v>390351078022</v>
      </c>
      <c r="BH455">
        <v>9</v>
      </c>
      <c r="BI455">
        <v>1113073</v>
      </c>
      <c r="BJ455">
        <v>2971</v>
      </c>
      <c r="BK455">
        <v>1548</v>
      </c>
      <c r="BL455">
        <v>1423</v>
      </c>
      <c r="BM455">
        <v>27.5</v>
      </c>
      <c r="BN455">
        <v>113</v>
      </c>
      <c r="BO455">
        <v>52</v>
      </c>
      <c r="BP455">
        <v>60</v>
      </c>
      <c r="BQ455">
        <v>142</v>
      </c>
      <c r="BR455">
        <v>224</v>
      </c>
      <c r="BS455">
        <v>138</v>
      </c>
      <c r="BT455">
        <v>50</v>
      </c>
      <c r="BU455">
        <v>325</v>
      </c>
      <c r="BV455">
        <v>653</v>
      </c>
      <c r="BW455">
        <v>284</v>
      </c>
      <c r="BX455">
        <v>131</v>
      </c>
      <c r="BY455">
        <v>48</v>
      </c>
      <c r="BZ455">
        <v>83</v>
      </c>
      <c r="CA455">
        <v>198</v>
      </c>
      <c r="CB455">
        <v>100</v>
      </c>
      <c r="CC455">
        <v>55</v>
      </c>
      <c r="CD455">
        <v>104</v>
      </c>
      <c r="CE455">
        <v>51</v>
      </c>
      <c r="CF455">
        <v>66</v>
      </c>
      <c r="CG455">
        <v>8</v>
      </c>
      <c r="CH455">
        <v>40</v>
      </c>
      <c r="CI455">
        <v>15</v>
      </c>
      <c r="CJ455">
        <v>31</v>
      </c>
      <c r="CK455">
        <v>367</v>
      </c>
      <c r="CL455">
        <v>211</v>
      </c>
      <c r="CM455">
        <v>1067</v>
      </c>
      <c r="CN455">
        <v>1220</v>
      </c>
      <c r="CO455">
        <v>8</v>
      </c>
      <c r="CP455">
        <v>561</v>
      </c>
      <c r="CQ455">
        <v>0</v>
      </c>
      <c r="CR455">
        <v>78</v>
      </c>
      <c r="CS455">
        <v>37</v>
      </c>
      <c r="CT455">
        <v>89</v>
      </c>
      <c r="CU455">
        <v>1867</v>
      </c>
      <c r="CV455">
        <v>288</v>
      </c>
      <c r="CW455">
        <v>213</v>
      </c>
      <c r="CX455">
        <v>33</v>
      </c>
      <c r="CY455">
        <v>80</v>
      </c>
      <c r="CZ455">
        <v>207</v>
      </c>
      <c r="DA455">
        <v>105</v>
      </c>
      <c r="DB455">
        <v>362</v>
      </c>
      <c r="DC455">
        <v>276</v>
      </c>
      <c r="DD455">
        <v>268</v>
      </c>
      <c r="DE455">
        <v>35</v>
      </c>
      <c r="DF455">
        <v>22898</v>
      </c>
      <c r="DG455">
        <v>1.84</v>
      </c>
      <c r="DH455">
        <v>694</v>
      </c>
      <c r="DI455">
        <v>2044</v>
      </c>
      <c r="DJ455">
        <v>1616</v>
      </c>
      <c r="DK455">
        <v>428</v>
      </c>
      <c r="DL455">
        <v>0</v>
      </c>
      <c r="DM455">
        <f t="shared" si="77"/>
        <v>0</v>
      </c>
      <c r="DN455">
        <f t="shared" si="78"/>
        <v>0</v>
      </c>
      <c r="DO455">
        <f t="shared" si="79"/>
        <v>0</v>
      </c>
      <c r="DP455">
        <f t="shared" si="80"/>
        <v>0</v>
      </c>
      <c r="DQ455">
        <f t="shared" si="81"/>
        <v>1</v>
      </c>
      <c r="DR455">
        <f t="shared" si="82"/>
        <v>0</v>
      </c>
      <c r="DS455">
        <f t="shared" si="83"/>
        <v>0</v>
      </c>
      <c r="DT455">
        <f t="shared" si="84"/>
        <v>0</v>
      </c>
      <c r="DU455">
        <f t="shared" si="85"/>
        <v>0</v>
      </c>
      <c r="DV455">
        <f t="shared" si="86"/>
        <v>0</v>
      </c>
      <c r="DW455">
        <f t="shared" si="87"/>
        <v>0</v>
      </c>
    </row>
    <row r="456" spans="1:127" x14ac:dyDescent="0.25">
      <c r="A456">
        <v>20157017275</v>
      </c>
      <c r="B456">
        <v>2821</v>
      </c>
      <c r="C456" t="s">
        <v>234</v>
      </c>
      <c r="D456">
        <v>4.51</v>
      </c>
      <c r="E456">
        <v>20150219</v>
      </c>
      <c r="F456" t="s">
        <v>235</v>
      </c>
      <c r="G456">
        <v>7914</v>
      </c>
      <c r="H456">
        <v>0</v>
      </c>
      <c r="I456" t="s">
        <v>67</v>
      </c>
      <c r="J456">
        <v>19</v>
      </c>
      <c r="K456" t="s">
        <v>68</v>
      </c>
      <c r="L456" t="s">
        <v>42</v>
      </c>
      <c r="M456" t="s">
        <v>11</v>
      </c>
      <c r="N456" t="s">
        <v>43</v>
      </c>
      <c r="O456" t="s">
        <v>44</v>
      </c>
      <c r="P456" t="s">
        <v>104</v>
      </c>
      <c r="Q456" t="s">
        <v>72</v>
      </c>
      <c r="R456" t="s">
        <v>47</v>
      </c>
      <c r="S456" t="s">
        <v>47</v>
      </c>
      <c r="T456" t="s">
        <v>1600</v>
      </c>
      <c r="U456" t="s">
        <v>110</v>
      </c>
      <c r="V456" t="s">
        <v>47</v>
      </c>
      <c r="W456" t="s">
        <v>47</v>
      </c>
      <c r="X456" t="s">
        <v>11</v>
      </c>
      <c r="Y456" t="s">
        <v>11</v>
      </c>
      <c r="Z456" t="s">
        <v>74</v>
      </c>
      <c r="AA456">
        <v>0</v>
      </c>
      <c r="AB456" t="s">
        <v>11</v>
      </c>
      <c r="AC456" t="s">
        <v>75</v>
      </c>
      <c r="AD456" t="s">
        <v>56</v>
      </c>
      <c r="AE456" t="s">
        <v>119</v>
      </c>
      <c r="AF456" t="s">
        <v>98</v>
      </c>
      <c r="AG456" t="s">
        <v>59</v>
      </c>
      <c r="AH456">
        <v>23</v>
      </c>
      <c r="AI456" t="s">
        <v>60</v>
      </c>
      <c r="AJ456" t="s">
        <v>51</v>
      </c>
      <c r="AK456" t="s">
        <v>50</v>
      </c>
      <c r="AL456" t="s">
        <v>54</v>
      </c>
      <c r="AM456" t="s">
        <v>11</v>
      </c>
      <c r="AN456" t="s">
        <v>61</v>
      </c>
      <c r="AO456" t="s">
        <v>62</v>
      </c>
      <c r="AP456" t="s">
        <v>1601</v>
      </c>
      <c r="AQ456" t="s">
        <v>130</v>
      </c>
      <c r="AR456">
        <v>0</v>
      </c>
      <c r="AS456">
        <v>0</v>
      </c>
      <c r="AT456">
        <v>1</v>
      </c>
      <c r="AU456">
        <v>0</v>
      </c>
      <c r="AV456" t="s">
        <v>11</v>
      </c>
      <c r="AW456">
        <v>12</v>
      </c>
      <c r="AX456" t="s">
        <v>64</v>
      </c>
      <c r="AY456">
        <v>1</v>
      </c>
      <c r="AZ456" t="s">
        <v>90</v>
      </c>
      <c r="BA456">
        <v>41.483105000000002</v>
      </c>
      <c r="BB456">
        <v>-81.739632</v>
      </c>
      <c r="BC456">
        <v>2015</v>
      </c>
      <c r="BD456">
        <v>2</v>
      </c>
      <c r="BE456">
        <v>19669</v>
      </c>
      <c r="BF456">
        <v>1104</v>
      </c>
      <c r="BG456">
        <v>390351012002</v>
      </c>
      <c r="BH456">
        <v>1960</v>
      </c>
      <c r="BI456">
        <v>348274</v>
      </c>
      <c r="BJ456">
        <v>1405</v>
      </c>
      <c r="BK456">
        <v>740</v>
      </c>
      <c r="BL456">
        <v>665</v>
      </c>
      <c r="BM456">
        <v>35.200000000000003</v>
      </c>
      <c r="BN456">
        <v>26</v>
      </c>
      <c r="BO456">
        <v>45</v>
      </c>
      <c r="BP456">
        <v>56</v>
      </c>
      <c r="BQ456">
        <v>104</v>
      </c>
      <c r="BR456">
        <v>143</v>
      </c>
      <c r="BS456">
        <v>32</v>
      </c>
      <c r="BT456">
        <v>0</v>
      </c>
      <c r="BU456">
        <v>26</v>
      </c>
      <c r="BV456">
        <v>175</v>
      </c>
      <c r="BW456">
        <v>92</v>
      </c>
      <c r="BX456">
        <v>98</v>
      </c>
      <c r="BY456">
        <v>113</v>
      </c>
      <c r="BZ456">
        <v>87</v>
      </c>
      <c r="CA456">
        <v>87</v>
      </c>
      <c r="CB456">
        <v>102</v>
      </c>
      <c r="CC456">
        <v>30</v>
      </c>
      <c r="CD456">
        <v>7</v>
      </c>
      <c r="CE456">
        <v>0</v>
      </c>
      <c r="CF456">
        <v>8</v>
      </c>
      <c r="CG456">
        <v>34</v>
      </c>
      <c r="CH456">
        <v>46</v>
      </c>
      <c r="CI456">
        <v>34</v>
      </c>
      <c r="CJ456">
        <v>60</v>
      </c>
      <c r="CK456">
        <v>231</v>
      </c>
      <c r="CL456">
        <v>182</v>
      </c>
      <c r="CM456">
        <v>469</v>
      </c>
      <c r="CN456">
        <v>800</v>
      </c>
      <c r="CO456">
        <v>53</v>
      </c>
      <c r="CP456">
        <v>51</v>
      </c>
      <c r="CQ456">
        <v>0</v>
      </c>
      <c r="CR456">
        <v>17</v>
      </c>
      <c r="CS456">
        <v>15</v>
      </c>
      <c r="CT456">
        <v>211</v>
      </c>
      <c r="CU456">
        <v>973</v>
      </c>
      <c r="CV456">
        <v>222</v>
      </c>
      <c r="CW456">
        <v>248</v>
      </c>
      <c r="CX456">
        <v>16</v>
      </c>
      <c r="CY456">
        <v>37</v>
      </c>
      <c r="CZ456">
        <v>203</v>
      </c>
      <c r="DA456">
        <v>47</v>
      </c>
      <c r="DB456">
        <v>158</v>
      </c>
      <c r="DC456">
        <v>25</v>
      </c>
      <c r="DD456">
        <v>0</v>
      </c>
      <c r="DE456">
        <v>17</v>
      </c>
      <c r="DF456">
        <v>16958</v>
      </c>
      <c r="DG456">
        <v>2.0299999999999998</v>
      </c>
      <c r="DH456">
        <v>353</v>
      </c>
      <c r="DI456">
        <v>932</v>
      </c>
      <c r="DJ456">
        <v>693</v>
      </c>
      <c r="DK456">
        <v>239</v>
      </c>
      <c r="DL456">
        <v>145</v>
      </c>
      <c r="DM456">
        <f t="shared" si="77"/>
        <v>0</v>
      </c>
      <c r="DN456">
        <f t="shared" si="78"/>
        <v>0</v>
      </c>
      <c r="DO456">
        <f t="shared" si="79"/>
        <v>0</v>
      </c>
      <c r="DP456">
        <f t="shared" si="80"/>
        <v>0</v>
      </c>
      <c r="DQ456">
        <f t="shared" si="81"/>
        <v>1</v>
      </c>
      <c r="DR456">
        <f t="shared" si="82"/>
        <v>0</v>
      </c>
      <c r="DS456">
        <f t="shared" si="83"/>
        <v>0</v>
      </c>
      <c r="DT456">
        <f t="shared" si="84"/>
        <v>0</v>
      </c>
      <c r="DU456">
        <f t="shared" si="85"/>
        <v>0</v>
      </c>
      <c r="DV456">
        <f t="shared" si="86"/>
        <v>0</v>
      </c>
      <c r="DW456">
        <f t="shared" si="87"/>
        <v>0</v>
      </c>
    </row>
    <row r="457" spans="1:127" x14ac:dyDescent="0.25">
      <c r="A457">
        <v>20157020456</v>
      </c>
      <c r="B457">
        <v>3926</v>
      </c>
      <c r="C457" t="s">
        <v>254</v>
      </c>
      <c r="D457">
        <v>1.31</v>
      </c>
      <c r="E457">
        <v>20150309</v>
      </c>
      <c r="F457" t="s">
        <v>255</v>
      </c>
      <c r="G457" t="s">
        <v>1602</v>
      </c>
      <c r="H457">
        <v>0</v>
      </c>
      <c r="I457" t="s">
        <v>40</v>
      </c>
      <c r="J457">
        <v>23</v>
      </c>
      <c r="K457" t="s">
        <v>68</v>
      </c>
      <c r="L457" t="s">
        <v>42</v>
      </c>
      <c r="M457" t="s">
        <v>11</v>
      </c>
      <c r="N457" t="s">
        <v>43</v>
      </c>
      <c r="O457" t="s">
        <v>44</v>
      </c>
      <c r="P457" t="s">
        <v>104</v>
      </c>
      <c r="Q457" t="s">
        <v>452</v>
      </c>
      <c r="R457" t="s">
        <v>47</v>
      </c>
      <c r="S457" t="s">
        <v>47</v>
      </c>
      <c r="T457" t="s">
        <v>1603</v>
      </c>
      <c r="U457" t="s">
        <v>110</v>
      </c>
      <c r="V457" t="s">
        <v>47</v>
      </c>
      <c r="W457" t="s">
        <v>47</v>
      </c>
      <c r="X457" t="s">
        <v>11</v>
      </c>
      <c r="Y457" t="s">
        <v>11</v>
      </c>
      <c r="Z457" t="s">
        <v>85</v>
      </c>
      <c r="AA457">
        <v>0</v>
      </c>
      <c r="AB457" t="s">
        <v>11</v>
      </c>
      <c r="AC457" t="s">
        <v>75</v>
      </c>
      <c r="AD457" t="s">
        <v>97</v>
      </c>
      <c r="AE457" t="s">
        <v>57</v>
      </c>
      <c r="AF457" t="s">
        <v>122</v>
      </c>
      <c r="AG457" t="s">
        <v>59</v>
      </c>
      <c r="AH457">
        <v>50</v>
      </c>
      <c r="AI457" t="s">
        <v>60</v>
      </c>
      <c r="AJ457" t="s">
        <v>50</v>
      </c>
      <c r="AK457" t="s">
        <v>51</v>
      </c>
      <c r="AL457" t="s">
        <v>54</v>
      </c>
      <c r="AM457" t="s">
        <v>11</v>
      </c>
      <c r="AN457" t="s">
        <v>61</v>
      </c>
      <c r="AO457" t="s">
        <v>62</v>
      </c>
      <c r="AP457" t="s">
        <v>1604</v>
      </c>
      <c r="AQ457" t="s">
        <v>63</v>
      </c>
      <c r="AR457">
        <v>0</v>
      </c>
      <c r="AS457">
        <v>0</v>
      </c>
      <c r="AT457">
        <v>0</v>
      </c>
      <c r="AU457">
        <v>2</v>
      </c>
      <c r="AV457" t="s">
        <v>11</v>
      </c>
      <c r="AW457">
        <v>12</v>
      </c>
      <c r="AX457" t="s">
        <v>64</v>
      </c>
      <c r="AY457">
        <v>1</v>
      </c>
      <c r="AZ457" t="s">
        <v>90</v>
      </c>
      <c r="BA457">
        <v>41.474578000000001</v>
      </c>
      <c r="BB457">
        <v>-81.716452000000004</v>
      </c>
      <c r="BC457">
        <v>2015</v>
      </c>
      <c r="BD457">
        <v>3</v>
      </c>
      <c r="BE457">
        <v>19788</v>
      </c>
      <c r="BF457">
        <v>107</v>
      </c>
      <c r="BG457">
        <v>390351038001</v>
      </c>
      <c r="BH457">
        <v>322</v>
      </c>
      <c r="BI457">
        <v>512922</v>
      </c>
      <c r="BJ457">
        <v>803</v>
      </c>
      <c r="BK457">
        <v>378</v>
      </c>
      <c r="BL457">
        <v>425</v>
      </c>
      <c r="BM457">
        <v>33.899999999999899</v>
      </c>
      <c r="BN457">
        <v>82</v>
      </c>
      <c r="BO457">
        <v>11</v>
      </c>
      <c r="BP457">
        <v>59</v>
      </c>
      <c r="BQ457">
        <v>24</v>
      </c>
      <c r="BR457">
        <v>0</v>
      </c>
      <c r="BS457">
        <v>18</v>
      </c>
      <c r="BT457">
        <v>0</v>
      </c>
      <c r="BU457">
        <v>50</v>
      </c>
      <c r="BV457">
        <v>67</v>
      </c>
      <c r="BW457">
        <v>100</v>
      </c>
      <c r="BX457">
        <v>34</v>
      </c>
      <c r="BY457">
        <v>35</v>
      </c>
      <c r="BZ457">
        <v>81</v>
      </c>
      <c r="CA457">
        <v>48</v>
      </c>
      <c r="CB457">
        <v>74</v>
      </c>
      <c r="CC457">
        <v>30</v>
      </c>
      <c r="CD457">
        <v>26</v>
      </c>
      <c r="CE457">
        <v>7</v>
      </c>
      <c r="CF457">
        <v>14</v>
      </c>
      <c r="CG457">
        <v>7</v>
      </c>
      <c r="CH457">
        <v>31</v>
      </c>
      <c r="CI457">
        <v>0</v>
      </c>
      <c r="CJ457">
        <v>5</v>
      </c>
      <c r="CK457">
        <v>176</v>
      </c>
      <c r="CL457">
        <v>64</v>
      </c>
      <c r="CM457">
        <v>178</v>
      </c>
      <c r="CN457">
        <v>457</v>
      </c>
      <c r="CO457">
        <v>0</v>
      </c>
      <c r="CP457">
        <v>17</v>
      </c>
      <c r="CQ457">
        <v>0</v>
      </c>
      <c r="CR457">
        <v>75</v>
      </c>
      <c r="CS457">
        <v>76</v>
      </c>
      <c r="CT457">
        <v>233</v>
      </c>
      <c r="CU457">
        <v>559</v>
      </c>
      <c r="CV457">
        <v>265</v>
      </c>
      <c r="CW457">
        <v>101</v>
      </c>
      <c r="CX457">
        <v>44</v>
      </c>
      <c r="CY457">
        <v>12</v>
      </c>
      <c r="CZ457">
        <v>63</v>
      </c>
      <c r="DA457">
        <v>22</v>
      </c>
      <c r="DB457">
        <v>30</v>
      </c>
      <c r="DC457">
        <v>14</v>
      </c>
      <c r="DD457">
        <v>0</v>
      </c>
      <c r="DE457">
        <v>8</v>
      </c>
      <c r="DF457">
        <v>19635</v>
      </c>
      <c r="DG457">
        <v>2.78</v>
      </c>
      <c r="DH457">
        <v>103</v>
      </c>
      <c r="DI457">
        <v>381</v>
      </c>
      <c r="DJ457">
        <v>289</v>
      </c>
      <c r="DK457">
        <v>92</v>
      </c>
      <c r="DL457">
        <v>89</v>
      </c>
      <c r="DM457">
        <f t="shared" si="77"/>
        <v>0</v>
      </c>
      <c r="DN457">
        <f t="shared" si="78"/>
        <v>0</v>
      </c>
      <c r="DO457">
        <f t="shared" si="79"/>
        <v>0</v>
      </c>
      <c r="DP457">
        <f t="shared" si="80"/>
        <v>0</v>
      </c>
      <c r="DQ457">
        <f t="shared" si="81"/>
        <v>1</v>
      </c>
      <c r="DR457">
        <f t="shared" si="82"/>
        <v>0</v>
      </c>
      <c r="DS457">
        <f t="shared" si="83"/>
        <v>0</v>
      </c>
      <c r="DT457">
        <f t="shared" si="84"/>
        <v>0</v>
      </c>
      <c r="DU457">
        <f t="shared" si="85"/>
        <v>0</v>
      </c>
      <c r="DV457">
        <f t="shared" si="86"/>
        <v>0</v>
      </c>
      <c r="DW457">
        <f t="shared" si="87"/>
        <v>0</v>
      </c>
    </row>
    <row r="458" spans="1:127" x14ac:dyDescent="0.25">
      <c r="A458">
        <v>20128147884</v>
      </c>
      <c r="B458">
        <v>12573</v>
      </c>
      <c r="C458" t="s">
        <v>124</v>
      </c>
      <c r="D458">
        <v>1.22</v>
      </c>
      <c r="E458">
        <v>20121115</v>
      </c>
      <c r="F458" t="s">
        <v>109</v>
      </c>
      <c r="G458" t="s">
        <v>402</v>
      </c>
      <c r="H458">
        <v>0</v>
      </c>
      <c r="I458" t="s">
        <v>67</v>
      </c>
      <c r="J458">
        <v>10</v>
      </c>
      <c r="K458" t="s">
        <v>41</v>
      </c>
      <c r="L458" t="s">
        <v>42</v>
      </c>
      <c r="M458" t="s">
        <v>11</v>
      </c>
      <c r="N458" t="s">
        <v>43</v>
      </c>
      <c r="O458" t="s">
        <v>71</v>
      </c>
      <c r="P458" t="s">
        <v>45</v>
      </c>
      <c r="Q458" t="s">
        <v>46</v>
      </c>
      <c r="R458" t="s">
        <v>95</v>
      </c>
      <c r="S458" t="s">
        <v>96</v>
      </c>
      <c r="T458" t="s">
        <v>1605</v>
      </c>
      <c r="U458" t="s">
        <v>129</v>
      </c>
      <c r="V458" t="s">
        <v>51</v>
      </c>
      <c r="W458" t="s">
        <v>77</v>
      </c>
      <c r="X458">
        <v>29</v>
      </c>
      <c r="Y458" t="s">
        <v>52</v>
      </c>
      <c r="Z458" t="s">
        <v>85</v>
      </c>
      <c r="AA458" t="s">
        <v>54</v>
      </c>
      <c r="AB458" t="s">
        <v>11</v>
      </c>
      <c r="AC458" t="s">
        <v>86</v>
      </c>
      <c r="AD458" t="s">
        <v>56</v>
      </c>
      <c r="AE458" t="s">
        <v>57</v>
      </c>
      <c r="AF458" t="s">
        <v>122</v>
      </c>
      <c r="AG458" t="s">
        <v>59</v>
      </c>
      <c r="AH458">
        <v>75</v>
      </c>
      <c r="AI458" t="s">
        <v>60</v>
      </c>
      <c r="AJ458" t="s">
        <v>51</v>
      </c>
      <c r="AK458" t="s">
        <v>50</v>
      </c>
      <c r="AL458" t="s">
        <v>54</v>
      </c>
      <c r="AM458" t="s">
        <v>11</v>
      </c>
      <c r="AN458" t="s">
        <v>61</v>
      </c>
      <c r="AO458" t="s">
        <v>62</v>
      </c>
      <c r="AP458" t="s">
        <v>1606</v>
      </c>
      <c r="AQ458" t="s">
        <v>63</v>
      </c>
      <c r="AR458">
        <v>0</v>
      </c>
      <c r="AS458">
        <v>0</v>
      </c>
      <c r="AT458">
        <v>0</v>
      </c>
      <c r="AU458">
        <v>1</v>
      </c>
      <c r="AV458" t="s">
        <v>11</v>
      </c>
      <c r="AW458">
        <v>12</v>
      </c>
      <c r="AX458" t="s">
        <v>64</v>
      </c>
      <c r="AY458">
        <v>1</v>
      </c>
      <c r="AZ458" t="s">
        <v>90</v>
      </c>
      <c r="BA458">
        <v>41.500376000000003</v>
      </c>
      <c r="BB458">
        <v>-81.674308999999894</v>
      </c>
      <c r="BC458">
        <v>2012</v>
      </c>
      <c r="BD458">
        <v>11</v>
      </c>
      <c r="BE458">
        <v>19883</v>
      </c>
      <c r="BF458">
        <v>1</v>
      </c>
      <c r="BG458">
        <v>390351077012</v>
      </c>
      <c r="BH458">
        <v>748</v>
      </c>
      <c r="BI458">
        <v>224228</v>
      </c>
      <c r="BJ458">
        <v>521</v>
      </c>
      <c r="BK458">
        <v>333</v>
      </c>
      <c r="BL458">
        <v>188</v>
      </c>
      <c r="BM458">
        <v>22.3</v>
      </c>
      <c r="BN458">
        <v>30</v>
      </c>
      <c r="BO458">
        <v>7</v>
      </c>
      <c r="BP458">
        <v>0</v>
      </c>
      <c r="BQ458">
        <v>0</v>
      </c>
      <c r="BR458">
        <v>111</v>
      </c>
      <c r="BS458">
        <v>62</v>
      </c>
      <c r="BT458">
        <v>32</v>
      </c>
      <c r="BU458">
        <v>130</v>
      </c>
      <c r="BV458">
        <v>50</v>
      </c>
      <c r="BW458">
        <v>20</v>
      </c>
      <c r="BX458">
        <v>18</v>
      </c>
      <c r="BY458">
        <v>10</v>
      </c>
      <c r="BZ458">
        <v>4</v>
      </c>
      <c r="CA458">
        <v>41</v>
      </c>
      <c r="CB458">
        <v>0</v>
      </c>
      <c r="CC458">
        <v>6</v>
      </c>
      <c r="CD458">
        <v>0</v>
      </c>
      <c r="CE458">
        <v>0</v>
      </c>
      <c r="CF458">
        <v>0</v>
      </c>
      <c r="CG458">
        <v>0</v>
      </c>
      <c r="CH458">
        <v>0</v>
      </c>
      <c r="CI458">
        <v>0</v>
      </c>
      <c r="CJ458">
        <v>0</v>
      </c>
      <c r="CK458">
        <v>37</v>
      </c>
      <c r="CL458">
        <v>0</v>
      </c>
      <c r="CM458">
        <v>140</v>
      </c>
      <c r="CN458">
        <v>277</v>
      </c>
      <c r="CO458">
        <v>8</v>
      </c>
      <c r="CP458">
        <v>8</v>
      </c>
      <c r="CQ458">
        <v>14</v>
      </c>
      <c r="CR458">
        <v>0</v>
      </c>
      <c r="CS458">
        <v>74</v>
      </c>
      <c r="CT458">
        <v>0</v>
      </c>
      <c r="CU458">
        <v>149</v>
      </c>
      <c r="CV458">
        <v>0</v>
      </c>
      <c r="CW458">
        <v>22</v>
      </c>
      <c r="CX458">
        <v>34</v>
      </c>
      <c r="CY458">
        <v>0</v>
      </c>
      <c r="CZ458">
        <v>14</v>
      </c>
      <c r="DA458">
        <v>26</v>
      </c>
      <c r="DB458">
        <v>37</v>
      </c>
      <c r="DC458">
        <v>10</v>
      </c>
      <c r="DD458">
        <v>6</v>
      </c>
      <c r="DE458">
        <v>0</v>
      </c>
      <c r="DF458">
        <v>17379</v>
      </c>
      <c r="DG458">
        <v>2.04</v>
      </c>
      <c r="DH458">
        <v>90</v>
      </c>
      <c r="DI458">
        <v>304</v>
      </c>
      <c r="DJ458">
        <v>255</v>
      </c>
      <c r="DK458">
        <v>49</v>
      </c>
      <c r="DL458">
        <v>0</v>
      </c>
      <c r="DM458">
        <f t="shared" si="77"/>
        <v>0</v>
      </c>
      <c r="DN458">
        <f t="shared" si="78"/>
        <v>1</v>
      </c>
      <c r="DO458">
        <f t="shared" si="79"/>
        <v>0</v>
      </c>
      <c r="DP458">
        <f t="shared" si="80"/>
        <v>0</v>
      </c>
      <c r="DQ458">
        <f t="shared" si="81"/>
        <v>0</v>
      </c>
      <c r="DR458">
        <f t="shared" si="82"/>
        <v>0</v>
      </c>
      <c r="DS458">
        <f t="shared" si="83"/>
        <v>0</v>
      </c>
      <c r="DT458">
        <f t="shared" si="84"/>
        <v>0</v>
      </c>
      <c r="DU458">
        <f t="shared" si="85"/>
        <v>0</v>
      </c>
      <c r="DV458">
        <f t="shared" si="86"/>
        <v>0</v>
      </c>
      <c r="DW458">
        <f t="shared" si="87"/>
        <v>0</v>
      </c>
    </row>
    <row r="459" spans="1:127" x14ac:dyDescent="0.25">
      <c r="A459">
        <v>20128148373</v>
      </c>
      <c r="B459">
        <v>12752</v>
      </c>
      <c r="C459" t="s">
        <v>219</v>
      </c>
      <c r="D459">
        <v>99.989999999999895</v>
      </c>
      <c r="E459">
        <v>20121102</v>
      </c>
      <c r="F459" t="s">
        <v>674</v>
      </c>
      <c r="G459" t="s">
        <v>1607</v>
      </c>
      <c r="H459">
        <v>0</v>
      </c>
      <c r="I459" t="s">
        <v>125</v>
      </c>
      <c r="J459">
        <v>16</v>
      </c>
      <c r="K459" t="s">
        <v>41</v>
      </c>
      <c r="L459" t="s">
        <v>42</v>
      </c>
      <c r="M459" t="s">
        <v>11</v>
      </c>
      <c r="N459" t="s">
        <v>43</v>
      </c>
      <c r="O459" t="s">
        <v>71</v>
      </c>
      <c r="P459" t="s">
        <v>45</v>
      </c>
      <c r="Q459" t="s">
        <v>72</v>
      </c>
      <c r="R459" t="s">
        <v>119</v>
      </c>
      <c r="S459" t="s">
        <v>98</v>
      </c>
      <c r="T459" t="s">
        <v>1608</v>
      </c>
      <c r="U459" t="s">
        <v>59</v>
      </c>
      <c r="V459" t="s">
        <v>51</v>
      </c>
      <c r="W459" t="s">
        <v>50</v>
      </c>
      <c r="X459">
        <v>5</v>
      </c>
      <c r="Y459" t="s">
        <v>52</v>
      </c>
      <c r="Z459" t="s">
        <v>74</v>
      </c>
      <c r="AA459" t="s">
        <v>54</v>
      </c>
      <c r="AB459" t="s">
        <v>11</v>
      </c>
      <c r="AC459" t="s">
        <v>75</v>
      </c>
      <c r="AD459" t="s">
        <v>97</v>
      </c>
      <c r="AE459" t="s">
        <v>54</v>
      </c>
      <c r="AF459" t="s">
        <v>48</v>
      </c>
      <c r="AG459" t="s">
        <v>150</v>
      </c>
      <c r="AH459">
        <v>45</v>
      </c>
      <c r="AI459" t="s">
        <v>52</v>
      </c>
      <c r="AJ459" t="s">
        <v>76</v>
      </c>
      <c r="AK459" t="s">
        <v>77</v>
      </c>
      <c r="AL459" t="s">
        <v>54</v>
      </c>
      <c r="AM459" t="s">
        <v>11</v>
      </c>
      <c r="AN459" t="s">
        <v>61</v>
      </c>
      <c r="AO459" t="s">
        <v>62</v>
      </c>
      <c r="AP459" t="s">
        <v>1609</v>
      </c>
      <c r="AQ459" t="s">
        <v>63</v>
      </c>
      <c r="AR459">
        <v>0</v>
      </c>
      <c r="AS459">
        <v>1</v>
      </c>
      <c r="AT459">
        <v>0</v>
      </c>
      <c r="AU459">
        <v>0</v>
      </c>
      <c r="AV459" t="s">
        <v>174</v>
      </c>
      <c r="AW459">
        <v>12</v>
      </c>
      <c r="AX459" t="s">
        <v>64</v>
      </c>
      <c r="AY459">
        <v>1</v>
      </c>
      <c r="AZ459" t="s">
        <v>90</v>
      </c>
      <c r="BA459">
        <v>41.461621999999899</v>
      </c>
      <c r="BB459">
        <v>-81.728559000000004</v>
      </c>
      <c r="BC459">
        <v>2012</v>
      </c>
      <c r="BD459">
        <v>11</v>
      </c>
      <c r="BE459">
        <v>19889</v>
      </c>
      <c r="BF459">
        <v>1123</v>
      </c>
      <c r="BG459">
        <v>390351051004</v>
      </c>
      <c r="BH459">
        <v>1836</v>
      </c>
      <c r="BI459">
        <v>210051</v>
      </c>
      <c r="BJ459">
        <v>961</v>
      </c>
      <c r="BK459">
        <v>450</v>
      </c>
      <c r="BL459">
        <v>511</v>
      </c>
      <c r="BM459">
        <v>34.299999999999898</v>
      </c>
      <c r="BN459">
        <v>49</v>
      </c>
      <c r="BO459">
        <v>32</v>
      </c>
      <c r="BP459">
        <v>236</v>
      </c>
      <c r="BQ459">
        <v>37</v>
      </c>
      <c r="BR459">
        <v>24</v>
      </c>
      <c r="BS459">
        <v>0</v>
      </c>
      <c r="BT459">
        <v>15</v>
      </c>
      <c r="BU459">
        <v>26</v>
      </c>
      <c r="BV459">
        <v>0</v>
      </c>
      <c r="BW459">
        <v>86</v>
      </c>
      <c r="BX459">
        <v>68</v>
      </c>
      <c r="BY459">
        <v>21</v>
      </c>
      <c r="BZ459">
        <v>129</v>
      </c>
      <c r="CA459">
        <v>132</v>
      </c>
      <c r="CB459">
        <v>32</v>
      </c>
      <c r="CC459">
        <v>0</v>
      </c>
      <c r="CD459">
        <v>0</v>
      </c>
      <c r="CE459">
        <v>12</v>
      </c>
      <c r="CF459">
        <v>11</v>
      </c>
      <c r="CG459">
        <v>30</v>
      </c>
      <c r="CH459">
        <v>11</v>
      </c>
      <c r="CI459">
        <v>10</v>
      </c>
      <c r="CJ459">
        <v>0</v>
      </c>
      <c r="CK459">
        <v>354</v>
      </c>
      <c r="CL459">
        <v>74</v>
      </c>
      <c r="CM459">
        <v>94</v>
      </c>
      <c r="CN459">
        <v>818</v>
      </c>
      <c r="CO459">
        <v>0</v>
      </c>
      <c r="CP459">
        <v>0</v>
      </c>
      <c r="CQ459">
        <v>0</v>
      </c>
      <c r="CR459">
        <v>14</v>
      </c>
      <c r="CS459">
        <v>35</v>
      </c>
      <c r="CT459">
        <v>298</v>
      </c>
      <c r="CU459">
        <v>542</v>
      </c>
      <c r="CV459">
        <v>310</v>
      </c>
      <c r="CW459">
        <v>117</v>
      </c>
      <c r="CX459">
        <v>43</v>
      </c>
      <c r="CY459">
        <v>13</v>
      </c>
      <c r="CZ459">
        <v>59</v>
      </c>
      <c r="DA459">
        <v>0</v>
      </c>
      <c r="DB459">
        <v>0</v>
      </c>
      <c r="DC459">
        <v>0</v>
      </c>
      <c r="DD459">
        <v>0</v>
      </c>
      <c r="DE459">
        <v>0</v>
      </c>
      <c r="DF459">
        <v>18846</v>
      </c>
      <c r="DG459">
        <v>2.71</v>
      </c>
      <c r="DH459">
        <v>29</v>
      </c>
      <c r="DI459">
        <v>520</v>
      </c>
      <c r="DJ459">
        <v>354</v>
      </c>
      <c r="DK459">
        <v>166</v>
      </c>
      <c r="DL459">
        <v>157</v>
      </c>
      <c r="DM459">
        <f t="shared" si="77"/>
        <v>0</v>
      </c>
      <c r="DN459">
        <f t="shared" si="78"/>
        <v>1</v>
      </c>
      <c r="DO459">
        <f t="shared" si="79"/>
        <v>0</v>
      </c>
      <c r="DP459">
        <f t="shared" si="80"/>
        <v>0</v>
      </c>
      <c r="DQ459">
        <f t="shared" si="81"/>
        <v>0</v>
      </c>
      <c r="DR459">
        <f t="shared" si="82"/>
        <v>0</v>
      </c>
      <c r="DS459">
        <f t="shared" si="83"/>
        <v>0</v>
      </c>
      <c r="DT459">
        <f t="shared" si="84"/>
        <v>0</v>
      </c>
      <c r="DU459">
        <f t="shared" si="85"/>
        <v>0</v>
      </c>
      <c r="DV459">
        <f t="shared" si="86"/>
        <v>0</v>
      </c>
      <c r="DW459">
        <f t="shared" si="87"/>
        <v>0</v>
      </c>
    </row>
    <row r="460" spans="1:127" x14ac:dyDescent="0.25">
      <c r="A460">
        <v>20157046808</v>
      </c>
      <c r="B460">
        <v>8010</v>
      </c>
      <c r="C460" t="s">
        <v>154</v>
      </c>
      <c r="D460">
        <v>1.55</v>
      </c>
      <c r="E460">
        <v>20150616</v>
      </c>
      <c r="F460" t="s">
        <v>155</v>
      </c>
      <c r="G460">
        <v>44</v>
      </c>
      <c r="H460">
        <v>0</v>
      </c>
      <c r="I460" t="s">
        <v>115</v>
      </c>
      <c r="J460">
        <v>9</v>
      </c>
      <c r="K460" t="s">
        <v>41</v>
      </c>
      <c r="L460" t="s">
        <v>42</v>
      </c>
      <c r="M460" t="s">
        <v>11</v>
      </c>
      <c r="N460" t="s">
        <v>43</v>
      </c>
      <c r="O460" t="s">
        <v>44</v>
      </c>
      <c r="P460" t="s">
        <v>104</v>
      </c>
      <c r="Q460" t="s">
        <v>46</v>
      </c>
      <c r="R460" t="s">
        <v>95</v>
      </c>
      <c r="S460" t="s">
        <v>96</v>
      </c>
      <c r="T460" t="s">
        <v>1610</v>
      </c>
      <c r="U460" t="s">
        <v>150</v>
      </c>
      <c r="V460" t="s">
        <v>50</v>
      </c>
      <c r="W460" t="s">
        <v>47</v>
      </c>
      <c r="X460">
        <v>51</v>
      </c>
      <c r="Y460" t="s">
        <v>52</v>
      </c>
      <c r="Z460" t="s">
        <v>85</v>
      </c>
      <c r="AA460" t="s">
        <v>54</v>
      </c>
      <c r="AB460" t="s">
        <v>11</v>
      </c>
      <c r="AC460" t="s">
        <v>86</v>
      </c>
      <c r="AD460" t="s">
        <v>56</v>
      </c>
      <c r="AE460" t="s">
        <v>57</v>
      </c>
      <c r="AF460" t="s">
        <v>122</v>
      </c>
      <c r="AG460" t="s">
        <v>59</v>
      </c>
      <c r="AH460">
        <v>29</v>
      </c>
      <c r="AI460" t="s">
        <v>52</v>
      </c>
      <c r="AJ460" t="s">
        <v>50</v>
      </c>
      <c r="AK460" t="s">
        <v>51</v>
      </c>
      <c r="AL460" t="s">
        <v>54</v>
      </c>
      <c r="AM460" t="s">
        <v>11</v>
      </c>
      <c r="AN460" t="s">
        <v>61</v>
      </c>
      <c r="AO460" t="s">
        <v>62</v>
      </c>
      <c r="AP460" t="s">
        <v>1611</v>
      </c>
      <c r="AQ460" t="s">
        <v>63</v>
      </c>
      <c r="AR460">
        <v>0</v>
      </c>
      <c r="AS460">
        <v>0</v>
      </c>
      <c r="AT460">
        <v>0</v>
      </c>
      <c r="AU460">
        <v>1</v>
      </c>
      <c r="AV460" t="s">
        <v>11</v>
      </c>
      <c r="AW460">
        <v>12</v>
      </c>
      <c r="AX460" t="s">
        <v>64</v>
      </c>
      <c r="AY460">
        <v>1</v>
      </c>
      <c r="AZ460" t="s">
        <v>90</v>
      </c>
      <c r="BA460">
        <v>41.469662999999898</v>
      </c>
      <c r="BB460">
        <v>-81.716481000000002</v>
      </c>
      <c r="BC460">
        <v>2015</v>
      </c>
      <c r="BD460">
        <v>6</v>
      </c>
      <c r="BE460">
        <v>20190</v>
      </c>
      <c r="BF460">
        <v>89</v>
      </c>
      <c r="BG460">
        <v>390351028001</v>
      </c>
      <c r="BH460">
        <v>865</v>
      </c>
      <c r="BI460">
        <v>107464</v>
      </c>
      <c r="BJ460">
        <v>437</v>
      </c>
      <c r="BK460">
        <v>249</v>
      </c>
      <c r="BL460">
        <v>188</v>
      </c>
      <c r="BM460">
        <v>37.299999999999898</v>
      </c>
      <c r="BN460">
        <v>46</v>
      </c>
      <c r="BO460">
        <v>20</v>
      </c>
      <c r="BP460">
        <v>13</v>
      </c>
      <c r="BQ460">
        <v>17</v>
      </c>
      <c r="BR460">
        <v>12</v>
      </c>
      <c r="BS460">
        <v>0</v>
      </c>
      <c r="BT460">
        <v>0</v>
      </c>
      <c r="BU460">
        <v>26</v>
      </c>
      <c r="BV460">
        <v>59</v>
      </c>
      <c r="BW460">
        <v>22</v>
      </c>
      <c r="BX460">
        <v>24</v>
      </c>
      <c r="BY460">
        <v>32</v>
      </c>
      <c r="BZ460">
        <v>47</v>
      </c>
      <c r="CA460">
        <v>4</v>
      </c>
      <c r="CB460">
        <v>21</v>
      </c>
      <c r="CC460">
        <v>8</v>
      </c>
      <c r="CD460">
        <v>12</v>
      </c>
      <c r="CE460">
        <v>0</v>
      </c>
      <c r="CF460">
        <v>5</v>
      </c>
      <c r="CG460">
        <v>27</v>
      </c>
      <c r="CH460">
        <v>29</v>
      </c>
      <c r="CI460">
        <v>6</v>
      </c>
      <c r="CJ460">
        <v>7</v>
      </c>
      <c r="CK460">
        <v>96</v>
      </c>
      <c r="CL460">
        <v>74</v>
      </c>
      <c r="CM460">
        <v>132</v>
      </c>
      <c r="CN460">
        <v>304</v>
      </c>
      <c r="CO460">
        <v>0</v>
      </c>
      <c r="CP460">
        <v>1</v>
      </c>
      <c r="CQ460">
        <v>0</v>
      </c>
      <c r="CR460">
        <v>0</v>
      </c>
      <c r="CS460">
        <v>0</v>
      </c>
      <c r="CT460">
        <v>216</v>
      </c>
      <c r="CU460">
        <v>303</v>
      </c>
      <c r="CV460">
        <v>128</v>
      </c>
      <c r="CW460">
        <v>83</v>
      </c>
      <c r="CX460">
        <v>23</v>
      </c>
      <c r="CY460">
        <v>19</v>
      </c>
      <c r="CZ460">
        <v>37</v>
      </c>
      <c r="DA460">
        <v>0</v>
      </c>
      <c r="DB460">
        <v>12</v>
      </c>
      <c r="DC460">
        <v>1</v>
      </c>
      <c r="DD460">
        <v>0</v>
      </c>
      <c r="DE460">
        <v>0</v>
      </c>
      <c r="DF460">
        <v>33229</v>
      </c>
      <c r="DG460">
        <v>2.86</v>
      </c>
      <c r="DH460">
        <v>4</v>
      </c>
      <c r="DI460">
        <v>183</v>
      </c>
      <c r="DJ460">
        <v>153</v>
      </c>
      <c r="DK460">
        <v>30</v>
      </c>
      <c r="DL460">
        <v>82</v>
      </c>
      <c r="DM460">
        <f t="shared" si="77"/>
        <v>0</v>
      </c>
      <c r="DN460">
        <f t="shared" si="78"/>
        <v>0</v>
      </c>
      <c r="DO460">
        <f t="shared" si="79"/>
        <v>0</v>
      </c>
      <c r="DP460">
        <f t="shared" si="80"/>
        <v>0</v>
      </c>
      <c r="DQ460">
        <f t="shared" si="81"/>
        <v>1</v>
      </c>
      <c r="DR460">
        <f t="shared" si="82"/>
        <v>0</v>
      </c>
      <c r="DS460">
        <f t="shared" si="83"/>
        <v>0</v>
      </c>
      <c r="DT460">
        <f t="shared" si="84"/>
        <v>0</v>
      </c>
      <c r="DU460">
        <f t="shared" si="85"/>
        <v>0</v>
      </c>
      <c r="DV460">
        <f t="shared" si="86"/>
        <v>0</v>
      </c>
      <c r="DW460">
        <f t="shared" si="87"/>
        <v>0</v>
      </c>
    </row>
    <row r="461" spans="1:127" x14ac:dyDescent="0.25">
      <c r="A461">
        <v>20157025971</v>
      </c>
      <c r="B461">
        <v>4599</v>
      </c>
      <c r="C461" t="s">
        <v>146</v>
      </c>
      <c r="D461">
        <v>0.06</v>
      </c>
      <c r="E461">
        <v>20150326</v>
      </c>
      <c r="F461" t="s">
        <v>147</v>
      </c>
      <c r="G461" t="s">
        <v>148</v>
      </c>
      <c r="H461">
        <v>0</v>
      </c>
      <c r="I461" t="s">
        <v>67</v>
      </c>
      <c r="J461">
        <v>8</v>
      </c>
      <c r="K461" t="s">
        <v>41</v>
      </c>
      <c r="L461" t="s">
        <v>42</v>
      </c>
      <c r="M461" t="s">
        <v>11</v>
      </c>
      <c r="N461" t="s">
        <v>43</v>
      </c>
      <c r="O461" t="s">
        <v>71</v>
      </c>
      <c r="P461" t="s">
        <v>104</v>
      </c>
      <c r="Q461" t="s">
        <v>94</v>
      </c>
      <c r="R461" t="s">
        <v>95</v>
      </c>
      <c r="S461" t="s">
        <v>96</v>
      </c>
      <c r="T461" t="s">
        <v>1612</v>
      </c>
      <c r="U461" t="s">
        <v>49</v>
      </c>
      <c r="V461" t="s">
        <v>77</v>
      </c>
      <c r="W461" t="s">
        <v>50</v>
      </c>
      <c r="X461">
        <v>51</v>
      </c>
      <c r="Y461" t="s">
        <v>52</v>
      </c>
      <c r="Z461" t="s">
        <v>120</v>
      </c>
      <c r="AA461" t="s">
        <v>54</v>
      </c>
      <c r="AB461" t="s">
        <v>11</v>
      </c>
      <c r="AC461" t="s">
        <v>86</v>
      </c>
      <c r="AD461" t="s">
        <v>56</v>
      </c>
      <c r="AE461" t="s">
        <v>54</v>
      </c>
      <c r="AF461" t="s">
        <v>122</v>
      </c>
      <c r="AG461" t="s">
        <v>59</v>
      </c>
      <c r="AH461">
        <v>61</v>
      </c>
      <c r="AI461" t="s">
        <v>52</v>
      </c>
      <c r="AJ461" t="s">
        <v>76</v>
      </c>
      <c r="AK461" t="s">
        <v>77</v>
      </c>
      <c r="AL461" t="s">
        <v>54</v>
      </c>
      <c r="AM461" t="s">
        <v>11</v>
      </c>
      <c r="AN461" t="s">
        <v>61</v>
      </c>
      <c r="AO461" t="s">
        <v>62</v>
      </c>
      <c r="AP461" t="s">
        <v>1613</v>
      </c>
      <c r="AQ461" t="s">
        <v>63</v>
      </c>
      <c r="AR461">
        <v>0</v>
      </c>
      <c r="AS461">
        <v>0</v>
      </c>
      <c r="AT461">
        <v>1</v>
      </c>
      <c r="AU461">
        <v>0</v>
      </c>
      <c r="AV461" t="s">
        <v>11</v>
      </c>
      <c r="AW461">
        <v>12</v>
      </c>
      <c r="AX461" t="s">
        <v>64</v>
      </c>
      <c r="AY461">
        <v>1</v>
      </c>
      <c r="AZ461" t="s">
        <v>90</v>
      </c>
      <c r="BA461">
        <v>41.500622999999898</v>
      </c>
      <c r="BB461">
        <v>-81.689617999999896</v>
      </c>
      <c r="BC461">
        <v>2015</v>
      </c>
      <c r="BD461">
        <v>3</v>
      </c>
      <c r="BE461">
        <v>20302</v>
      </c>
      <c r="BF461">
        <v>162</v>
      </c>
      <c r="BG461">
        <v>390351077011</v>
      </c>
      <c r="BH461">
        <v>2142</v>
      </c>
      <c r="BI461">
        <v>1770609</v>
      </c>
      <c r="BJ461">
        <v>1377</v>
      </c>
      <c r="BK461">
        <v>688</v>
      </c>
      <c r="BL461">
        <v>689</v>
      </c>
      <c r="BM461">
        <v>31.1999999999999</v>
      </c>
      <c r="BN461">
        <v>19</v>
      </c>
      <c r="BO461">
        <v>0</v>
      </c>
      <c r="BP461">
        <v>0</v>
      </c>
      <c r="BQ461">
        <v>0</v>
      </c>
      <c r="BR461">
        <v>35</v>
      </c>
      <c r="BS461">
        <v>50</v>
      </c>
      <c r="BT461">
        <v>14</v>
      </c>
      <c r="BU461">
        <v>173</v>
      </c>
      <c r="BV461">
        <v>326</v>
      </c>
      <c r="BW461">
        <v>228</v>
      </c>
      <c r="BX461">
        <v>82</v>
      </c>
      <c r="BY461">
        <v>93</v>
      </c>
      <c r="BZ461">
        <v>60</v>
      </c>
      <c r="CA461">
        <v>93</v>
      </c>
      <c r="CB461">
        <v>168</v>
      </c>
      <c r="CC461">
        <v>7</v>
      </c>
      <c r="CD461">
        <v>19</v>
      </c>
      <c r="CE461">
        <v>10</v>
      </c>
      <c r="CF461">
        <v>0</v>
      </c>
      <c r="CG461">
        <v>0</v>
      </c>
      <c r="CH461">
        <v>0</v>
      </c>
      <c r="CI461">
        <v>0</v>
      </c>
      <c r="CJ461">
        <v>0</v>
      </c>
      <c r="CK461">
        <v>19</v>
      </c>
      <c r="CL461">
        <v>10</v>
      </c>
      <c r="CM461">
        <v>358</v>
      </c>
      <c r="CN461">
        <v>871</v>
      </c>
      <c r="CO461">
        <v>30</v>
      </c>
      <c r="CP461">
        <v>62</v>
      </c>
      <c r="CQ461">
        <v>0</v>
      </c>
      <c r="CR461">
        <v>19</v>
      </c>
      <c r="CS461">
        <v>37</v>
      </c>
      <c r="CT461">
        <v>22</v>
      </c>
      <c r="CU461">
        <v>1086</v>
      </c>
      <c r="CV461">
        <v>130</v>
      </c>
      <c r="CW461">
        <v>154</v>
      </c>
      <c r="CX461">
        <v>40</v>
      </c>
      <c r="CY461">
        <v>40</v>
      </c>
      <c r="CZ461">
        <v>101</v>
      </c>
      <c r="DA461">
        <v>0</v>
      </c>
      <c r="DB461">
        <v>310</v>
      </c>
      <c r="DC461">
        <v>152</v>
      </c>
      <c r="DD461">
        <v>140</v>
      </c>
      <c r="DE461">
        <v>19</v>
      </c>
      <c r="DF461">
        <v>36786</v>
      </c>
      <c r="DG461">
        <v>1.54</v>
      </c>
      <c r="DH461">
        <v>353</v>
      </c>
      <c r="DI461">
        <v>990</v>
      </c>
      <c r="DJ461">
        <v>896</v>
      </c>
      <c r="DK461">
        <v>94</v>
      </c>
      <c r="DL461">
        <v>55</v>
      </c>
      <c r="DM461">
        <f t="shared" si="77"/>
        <v>0</v>
      </c>
      <c r="DN461">
        <f t="shared" si="78"/>
        <v>0</v>
      </c>
      <c r="DO461">
        <f t="shared" si="79"/>
        <v>0</v>
      </c>
      <c r="DP461">
        <f t="shared" si="80"/>
        <v>0</v>
      </c>
      <c r="DQ461">
        <f t="shared" si="81"/>
        <v>1</v>
      </c>
      <c r="DR461">
        <f t="shared" si="82"/>
        <v>0</v>
      </c>
      <c r="DS461">
        <f t="shared" si="83"/>
        <v>0</v>
      </c>
      <c r="DT461">
        <f t="shared" si="84"/>
        <v>0</v>
      </c>
      <c r="DU461">
        <f t="shared" si="85"/>
        <v>0</v>
      </c>
      <c r="DV461">
        <f t="shared" si="86"/>
        <v>0</v>
      </c>
      <c r="DW461">
        <f t="shared" si="87"/>
        <v>0</v>
      </c>
    </row>
    <row r="462" spans="1:127" x14ac:dyDescent="0.25">
      <c r="A462">
        <v>20157025988</v>
      </c>
      <c r="B462">
        <v>4609</v>
      </c>
      <c r="C462" t="s">
        <v>127</v>
      </c>
      <c r="D462">
        <v>15.64</v>
      </c>
      <c r="E462">
        <v>20150326</v>
      </c>
      <c r="F462" t="s">
        <v>128</v>
      </c>
      <c r="G462" t="s">
        <v>1614</v>
      </c>
      <c r="H462">
        <v>0</v>
      </c>
      <c r="I462" t="s">
        <v>67</v>
      </c>
      <c r="J462">
        <v>16</v>
      </c>
      <c r="K462" t="s">
        <v>41</v>
      </c>
      <c r="L462" t="s">
        <v>42</v>
      </c>
      <c r="M462" t="s">
        <v>11</v>
      </c>
      <c r="N462" t="s">
        <v>43</v>
      </c>
      <c r="O462" t="s">
        <v>44</v>
      </c>
      <c r="P462" t="s">
        <v>45</v>
      </c>
      <c r="Q462" t="s">
        <v>46</v>
      </c>
      <c r="R462" t="s">
        <v>163</v>
      </c>
      <c r="S462" t="s">
        <v>48</v>
      </c>
      <c r="T462" t="s">
        <v>1615</v>
      </c>
      <c r="U462" t="s">
        <v>89</v>
      </c>
      <c r="V462" t="s">
        <v>77</v>
      </c>
      <c r="W462" t="s">
        <v>76</v>
      </c>
      <c r="X462">
        <v>63</v>
      </c>
      <c r="Y462" t="s">
        <v>60</v>
      </c>
      <c r="Z462" t="s">
        <v>74</v>
      </c>
      <c r="AA462" t="s">
        <v>54</v>
      </c>
      <c r="AB462" t="s">
        <v>11</v>
      </c>
      <c r="AC462" t="s">
        <v>55</v>
      </c>
      <c r="AD462" t="s">
        <v>56</v>
      </c>
      <c r="AE462" t="s">
        <v>145</v>
      </c>
      <c r="AF462" t="s">
        <v>98</v>
      </c>
      <c r="AG462" t="s">
        <v>59</v>
      </c>
      <c r="AH462">
        <v>14</v>
      </c>
      <c r="AI462" t="s">
        <v>52</v>
      </c>
      <c r="AJ462" t="s">
        <v>50</v>
      </c>
      <c r="AK462" t="s">
        <v>51</v>
      </c>
      <c r="AL462" t="s">
        <v>54</v>
      </c>
      <c r="AM462" t="s">
        <v>11</v>
      </c>
      <c r="AN462" t="s">
        <v>61</v>
      </c>
      <c r="AO462" t="s">
        <v>62</v>
      </c>
      <c r="AP462" t="s">
        <v>1616</v>
      </c>
      <c r="AQ462" t="s">
        <v>63</v>
      </c>
      <c r="AR462">
        <v>0</v>
      </c>
      <c r="AS462">
        <v>1</v>
      </c>
      <c r="AT462">
        <v>0</v>
      </c>
      <c r="AU462">
        <v>0</v>
      </c>
      <c r="AV462" t="s">
        <v>11</v>
      </c>
      <c r="AW462">
        <v>12</v>
      </c>
      <c r="AX462" t="s">
        <v>64</v>
      </c>
      <c r="AY462">
        <v>1</v>
      </c>
      <c r="AZ462" t="s">
        <v>90</v>
      </c>
      <c r="BA462">
        <v>41.4837449999999</v>
      </c>
      <c r="BB462">
        <v>-81.704352</v>
      </c>
      <c r="BC462">
        <v>2015</v>
      </c>
      <c r="BD462">
        <v>3</v>
      </c>
      <c r="BE462">
        <v>20309</v>
      </c>
      <c r="BF462">
        <v>103</v>
      </c>
      <c r="BG462">
        <v>390351036022</v>
      </c>
      <c r="BH462">
        <v>1784</v>
      </c>
      <c r="BI462">
        <v>245771</v>
      </c>
      <c r="BJ462">
        <v>593</v>
      </c>
      <c r="BK462">
        <v>281</v>
      </c>
      <c r="BL462">
        <v>312</v>
      </c>
      <c r="BM462">
        <v>36.399999999999899</v>
      </c>
      <c r="BN462">
        <v>7</v>
      </c>
      <c r="BO462">
        <v>0</v>
      </c>
      <c r="BP462">
        <v>10</v>
      </c>
      <c r="BQ462">
        <v>33</v>
      </c>
      <c r="BR462">
        <v>12</v>
      </c>
      <c r="BS462">
        <v>0</v>
      </c>
      <c r="BT462">
        <v>20</v>
      </c>
      <c r="BU462">
        <v>26</v>
      </c>
      <c r="BV462">
        <v>59</v>
      </c>
      <c r="BW462">
        <v>108</v>
      </c>
      <c r="BX462">
        <v>54</v>
      </c>
      <c r="BY462">
        <v>62</v>
      </c>
      <c r="BZ462">
        <v>68</v>
      </c>
      <c r="CA462">
        <v>39</v>
      </c>
      <c r="CB462">
        <v>44</v>
      </c>
      <c r="CC462">
        <v>7</v>
      </c>
      <c r="CD462">
        <v>20</v>
      </c>
      <c r="CE462">
        <v>0</v>
      </c>
      <c r="CF462">
        <v>0</v>
      </c>
      <c r="CG462">
        <v>9</v>
      </c>
      <c r="CH462">
        <v>10</v>
      </c>
      <c r="CI462">
        <v>0</v>
      </c>
      <c r="CJ462">
        <v>5</v>
      </c>
      <c r="CK462">
        <v>50</v>
      </c>
      <c r="CL462">
        <v>24</v>
      </c>
      <c r="CM462">
        <v>104</v>
      </c>
      <c r="CN462">
        <v>415</v>
      </c>
      <c r="CO462">
        <v>0</v>
      </c>
      <c r="CP462">
        <v>41</v>
      </c>
      <c r="CQ462">
        <v>0</v>
      </c>
      <c r="CR462">
        <v>22</v>
      </c>
      <c r="CS462">
        <v>11</v>
      </c>
      <c r="CT462">
        <v>54</v>
      </c>
      <c r="CU462">
        <v>485</v>
      </c>
      <c r="CV462">
        <v>42</v>
      </c>
      <c r="CW462">
        <v>62</v>
      </c>
      <c r="CX462">
        <v>0</v>
      </c>
      <c r="CY462">
        <v>23</v>
      </c>
      <c r="CZ462">
        <v>58</v>
      </c>
      <c r="DA462">
        <v>0</v>
      </c>
      <c r="DB462">
        <v>182</v>
      </c>
      <c r="DC462">
        <v>70</v>
      </c>
      <c r="DD462">
        <v>37</v>
      </c>
      <c r="DE462">
        <v>11</v>
      </c>
      <c r="DF462">
        <v>65833</v>
      </c>
      <c r="DG462">
        <v>1.73</v>
      </c>
      <c r="DH462">
        <v>28</v>
      </c>
      <c r="DI462">
        <v>446</v>
      </c>
      <c r="DJ462">
        <v>342</v>
      </c>
      <c r="DK462">
        <v>104</v>
      </c>
      <c r="DL462">
        <v>168</v>
      </c>
      <c r="DM462">
        <f t="shared" si="77"/>
        <v>0</v>
      </c>
      <c r="DN462">
        <f t="shared" si="78"/>
        <v>0</v>
      </c>
      <c r="DO462">
        <f t="shared" si="79"/>
        <v>0</v>
      </c>
      <c r="DP462">
        <f t="shared" si="80"/>
        <v>0</v>
      </c>
      <c r="DQ462">
        <f t="shared" si="81"/>
        <v>1</v>
      </c>
      <c r="DR462">
        <f t="shared" si="82"/>
        <v>0</v>
      </c>
      <c r="DS462">
        <f t="shared" si="83"/>
        <v>0</v>
      </c>
      <c r="DT462">
        <f t="shared" si="84"/>
        <v>0</v>
      </c>
      <c r="DU462">
        <f t="shared" si="85"/>
        <v>0</v>
      </c>
      <c r="DV462">
        <f t="shared" si="86"/>
        <v>0</v>
      </c>
      <c r="DW462">
        <f t="shared" si="87"/>
        <v>0</v>
      </c>
    </row>
    <row r="463" spans="1:127" x14ac:dyDescent="0.25">
      <c r="A463">
        <v>20157051242</v>
      </c>
      <c r="B463">
        <v>8795</v>
      </c>
      <c r="C463" t="s">
        <v>154</v>
      </c>
      <c r="D463">
        <v>0.56999999999999995</v>
      </c>
      <c r="E463">
        <v>20150703</v>
      </c>
      <c r="F463" t="s">
        <v>155</v>
      </c>
      <c r="G463">
        <v>7211</v>
      </c>
      <c r="H463">
        <v>0</v>
      </c>
      <c r="I463" t="s">
        <v>125</v>
      </c>
      <c r="J463">
        <v>12</v>
      </c>
      <c r="K463" t="s">
        <v>41</v>
      </c>
      <c r="L463" t="s">
        <v>42</v>
      </c>
      <c r="M463" t="s">
        <v>11</v>
      </c>
      <c r="N463" t="s">
        <v>43</v>
      </c>
      <c r="O463" t="s">
        <v>71</v>
      </c>
      <c r="P463" t="s">
        <v>45</v>
      </c>
      <c r="Q463" t="s">
        <v>94</v>
      </c>
      <c r="R463" t="s">
        <v>119</v>
      </c>
      <c r="S463" t="s">
        <v>122</v>
      </c>
      <c r="T463" t="s">
        <v>1617</v>
      </c>
      <c r="U463" t="s">
        <v>59</v>
      </c>
      <c r="V463" t="s">
        <v>50</v>
      </c>
      <c r="W463" t="s">
        <v>51</v>
      </c>
      <c r="X463">
        <v>40</v>
      </c>
      <c r="Y463" t="s">
        <v>60</v>
      </c>
      <c r="Z463" t="s">
        <v>74</v>
      </c>
      <c r="AA463" t="s">
        <v>180</v>
      </c>
      <c r="AB463" t="s">
        <v>11</v>
      </c>
      <c r="AC463" t="s">
        <v>86</v>
      </c>
      <c r="AD463" t="s">
        <v>111</v>
      </c>
      <c r="AE463" t="s">
        <v>54</v>
      </c>
      <c r="AF463" t="s">
        <v>48</v>
      </c>
      <c r="AG463" t="s">
        <v>150</v>
      </c>
      <c r="AH463">
        <v>60</v>
      </c>
      <c r="AI463" t="s">
        <v>60</v>
      </c>
      <c r="AJ463" t="s">
        <v>76</v>
      </c>
      <c r="AK463" t="s">
        <v>77</v>
      </c>
      <c r="AL463" t="s">
        <v>54</v>
      </c>
      <c r="AM463" t="s">
        <v>11</v>
      </c>
      <c r="AN463" t="s">
        <v>61</v>
      </c>
      <c r="AO463" t="s">
        <v>62</v>
      </c>
      <c r="AP463" t="s">
        <v>1618</v>
      </c>
      <c r="AQ463" t="s">
        <v>63</v>
      </c>
      <c r="AR463">
        <v>0</v>
      </c>
      <c r="AS463">
        <v>0</v>
      </c>
      <c r="AT463">
        <v>0</v>
      </c>
      <c r="AU463">
        <v>1</v>
      </c>
      <c r="AV463" t="s">
        <v>11</v>
      </c>
      <c r="AW463">
        <v>12</v>
      </c>
      <c r="AX463" t="s">
        <v>64</v>
      </c>
      <c r="AY463">
        <v>1</v>
      </c>
      <c r="AZ463" t="s">
        <v>90</v>
      </c>
      <c r="BA463">
        <v>41.469560000000001</v>
      </c>
      <c r="BB463">
        <v>-81.735489000000001</v>
      </c>
      <c r="BC463">
        <v>2015</v>
      </c>
      <c r="BD463">
        <v>7</v>
      </c>
      <c r="BE463">
        <v>20435</v>
      </c>
      <c r="BF463">
        <v>87</v>
      </c>
      <c r="BG463">
        <v>390351027005</v>
      </c>
      <c r="BH463">
        <v>1745</v>
      </c>
      <c r="BI463">
        <v>254367</v>
      </c>
      <c r="BJ463">
        <v>631</v>
      </c>
      <c r="BK463">
        <v>354</v>
      </c>
      <c r="BL463">
        <v>277</v>
      </c>
      <c r="BM463">
        <v>32.399999999999899</v>
      </c>
      <c r="BN463">
        <v>78</v>
      </c>
      <c r="BO463">
        <v>41</v>
      </c>
      <c r="BP463">
        <v>2</v>
      </c>
      <c r="BQ463">
        <v>26</v>
      </c>
      <c r="BR463">
        <v>0</v>
      </c>
      <c r="BS463">
        <v>13</v>
      </c>
      <c r="BT463">
        <v>4</v>
      </c>
      <c r="BU463">
        <v>55</v>
      </c>
      <c r="BV463">
        <v>69</v>
      </c>
      <c r="BW463">
        <v>43</v>
      </c>
      <c r="BX463">
        <v>46</v>
      </c>
      <c r="BY463">
        <v>42</v>
      </c>
      <c r="BZ463">
        <v>39</v>
      </c>
      <c r="CA463">
        <v>127</v>
      </c>
      <c r="CB463">
        <v>30</v>
      </c>
      <c r="CC463">
        <v>0</v>
      </c>
      <c r="CD463">
        <v>7</v>
      </c>
      <c r="CE463">
        <v>0</v>
      </c>
      <c r="CF463">
        <v>0</v>
      </c>
      <c r="CG463">
        <v>0</v>
      </c>
      <c r="CH463">
        <v>9</v>
      </c>
      <c r="CI463">
        <v>0</v>
      </c>
      <c r="CJ463">
        <v>0</v>
      </c>
      <c r="CK463">
        <v>147</v>
      </c>
      <c r="CL463">
        <v>9</v>
      </c>
      <c r="CM463">
        <v>234</v>
      </c>
      <c r="CN463">
        <v>321</v>
      </c>
      <c r="CO463">
        <v>0</v>
      </c>
      <c r="CP463">
        <v>76</v>
      </c>
      <c r="CQ463">
        <v>0</v>
      </c>
      <c r="CR463">
        <v>0</v>
      </c>
      <c r="CS463">
        <v>0</v>
      </c>
      <c r="CT463">
        <v>88</v>
      </c>
      <c r="CU463">
        <v>412</v>
      </c>
      <c r="CV463">
        <v>113</v>
      </c>
      <c r="CW463">
        <v>151</v>
      </c>
      <c r="CX463">
        <v>22</v>
      </c>
      <c r="CY463">
        <v>56</v>
      </c>
      <c r="CZ463">
        <v>43</v>
      </c>
      <c r="DA463">
        <v>11</v>
      </c>
      <c r="DB463">
        <v>16</v>
      </c>
      <c r="DC463">
        <v>0</v>
      </c>
      <c r="DD463">
        <v>0</v>
      </c>
      <c r="DE463">
        <v>0</v>
      </c>
      <c r="DF463">
        <v>25920</v>
      </c>
      <c r="DG463">
        <v>2.33</v>
      </c>
      <c r="DH463">
        <v>24</v>
      </c>
      <c r="DI463">
        <v>356</v>
      </c>
      <c r="DJ463">
        <v>271</v>
      </c>
      <c r="DK463">
        <v>85</v>
      </c>
      <c r="DL463">
        <v>55</v>
      </c>
      <c r="DM463">
        <f t="shared" si="77"/>
        <v>0</v>
      </c>
      <c r="DN463">
        <f t="shared" si="78"/>
        <v>0</v>
      </c>
      <c r="DO463">
        <f t="shared" si="79"/>
        <v>0</v>
      </c>
      <c r="DP463">
        <f t="shared" si="80"/>
        <v>0</v>
      </c>
      <c r="DQ463">
        <f t="shared" si="81"/>
        <v>1</v>
      </c>
      <c r="DR463">
        <f t="shared" si="82"/>
        <v>0</v>
      </c>
      <c r="DS463">
        <f t="shared" si="83"/>
        <v>0</v>
      </c>
      <c r="DT463">
        <f t="shared" si="84"/>
        <v>0</v>
      </c>
      <c r="DU463">
        <f t="shared" si="85"/>
        <v>0</v>
      </c>
      <c r="DV463">
        <f t="shared" si="86"/>
        <v>0</v>
      </c>
      <c r="DW463">
        <f t="shared" si="87"/>
        <v>0</v>
      </c>
    </row>
    <row r="464" spans="1:127" x14ac:dyDescent="0.25">
      <c r="A464">
        <v>20157052395</v>
      </c>
      <c r="B464">
        <v>9173</v>
      </c>
      <c r="C464" t="s">
        <v>1619</v>
      </c>
      <c r="D464">
        <v>0</v>
      </c>
      <c r="E464">
        <v>20150711</v>
      </c>
      <c r="F464" t="s">
        <v>1620</v>
      </c>
      <c r="G464" t="s">
        <v>1621</v>
      </c>
      <c r="H464">
        <v>0</v>
      </c>
      <c r="I464" t="s">
        <v>102</v>
      </c>
      <c r="J464">
        <v>10</v>
      </c>
      <c r="K464" t="s">
        <v>41</v>
      </c>
      <c r="L464" t="s">
        <v>42</v>
      </c>
      <c r="M464" t="s">
        <v>11</v>
      </c>
      <c r="N464" t="s">
        <v>43</v>
      </c>
      <c r="O464" t="s">
        <v>71</v>
      </c>
      <c r="P464" t="s">
        <v>45</v>
      </c>
      <c r="Q464" t="s">
        <v>94</v>
      </c>
      <c r="R464" t="s">
        <v>95</v>
      </c>
      <c r="S464" t="s">
        <v>48</v>
      </c>
      <c r="T464" t="s">
        <v>1622</v>
      </c>
      <c r="U464" t="s">
        <v>123</v>
      </c>
      <c r="V464" t="s">
        <v>76</v>
      </c>
      <c r="W464" t="s">
        <v>77</v>
      </c>
      <c r="X464">
        <v>30</v>
      </c>
      <c r="Y464" t="s">
        <v>60</v>
      </c>
      <c r="Z464" t="s">
        <v>120</v>
      </c>
      <c r="AA464" t="s">
        <v>54</v>
      </c>
      <c r="AB464" t="s">
        <v>11</v>
      </c>
      <c r="AC464" t="s">
        <v>86</v>
      </c>
      <c r="AD464" t="s">
        <v>56</v>
      </c>
      <c r="AE464" t="s">
        <v>54</v>
      </c>
      <c r="AF464" t="s">
        <v>98</v>
      </c>
      <c r="AG464" t="s">
        <v>59</v>
      </c>
      <c r="AH464">
        <v>29</v>
      </c>
      <c r="AI464" t="s">
        <v>60</v>
      </c>
      <c r="AJ464" t="s">
        <v>50</v>
      </c>
      <c r="AK464" t="s">
        <v>51</v>
      </c>
      <c r="AL464" t="s">
        <v>54</v>
      </c>
      <c r="AM464" t="s">
        <v>11</v>
      </c>
      <c r="AN464" t="s">
        <v>61</v>
      </c>
      <c r="AO464" t="s">
        <v>62</v>
      </c>
      <c r="AP464" t="s">
        <v>1623</v>
      </c>
      <c r="AQ464" t="s">
        <v>130</v>
      </c>
      <c r="AR464">
        <v>0</v>
      </c>
      <c r="AS464">
        <v>0</v>
      </c>
      <c r="AT464">
        <v>0</v>
      </c>
      <c r="AU464">
        <v>1</v>
      </c>
      <c r="AV464" t="s">
        <v>11</v>
      </c>
      <c r="AW464">
        <v>12</v>
      </c>
      <c r="AX464" t="s">
        <v>64</v>
      </c>
      <c r="AY464">
        <v>1</v>
      </c>
      <c r="AZ464" t="s">
        <v>90</v>
      </c>
      <c r="BA464">
        <v>41.489797000000003</v>
      </c>
      <c r="BB464">
        <v>-81.732561000000004</v>
      </c>
      <c r="BC464">
        <v>2015</v>
      </c>
      <c r="BD464">
        <v>7</v>
      </c>
      <c r="BE464">
        <v>20480</v>
      </c>
      <c r="BF464">
        <v>61</v>
      </c>
      <c r="BG464">
        <v>390351012001</v>
      </c>
      <c r="BH464">
        <v>1592</v>
      </c>
      <c r="BI464">
        <v>949879</v>
      </c>
      <c r="BJ464">
        <v>1304</v>
      </c>
      <c r="BK464">
        <v>639</v>
      </c>
      <c r="BL464">
        <v>665</v>
      </c>
      <c r="BM464">
        <v>32.1</v>
      </c>
      <c r="BN464">
        <v>174</v>
      </c>
      <c r="BO464">
        <v>64</v>
      </c>
      <c r="BP464">
        <v>62</v>
      </c>
      <c r="BQ464">
        <v>49</v>
      </c>
      <c r="BR464">
        <v>0</v>
      </c>
      <c r="BS464">
        <v>3</v>
      </c>
      <c r="BT464">
        <v>15</v>
      </c>
      <c r="BU464">
        <v>22</v>
      </c>
      <c r="BV464">
        <v>91</v>
      </c>
      <c r="BW464">
        <v>342</v>
      </c>
      <c r="BX464">
        <v>26</v>
      </c>
      <c r="BY464">
        <v>61</v>
      </c>
      <c r="BZ464">
        <v>51</v>
      </c>
      <c r="CA464">
        <v>93</v>
      </c>
      <c r="CB464">
        <v>48</v>
      </c>
      <c r="CC464">
        <v>47</v>
      </c>
      <c r="CD464">
        <v>53</v>
      </c>
      <c r="CE464">
        <v>8</v>
      </c>
      <c r="CF464">
        <v>15</v>
      </c>
      <c r="CG464">
        <v>24</v>
      </c>
      <c r="CH464">
        <v>44</v>
      </c>
      <c r="CI464">
        <v>6</v>
      </c>
      <c r="CJ464">
        <v>6</v>
      </c>
      <c r="CK464">
        <v>349</v>
      </c>
      <c r="CL464">
        <v>103</v>
      </c>
      <c r="CM464">
        <v>193</v>
      </c>
      <c r="CN464">
        <v>1028</v>
      </c>
      <c r="CO464">
        <v>0</v>
      </c>
      <c r="CP464">
        <v>0</v>
      </c>
      <c r="CQ464">
        <v>0</v>
      </c>
      <c r="CR464">
        <v>52</v>
      </c>
      <c r="CS464">
        <v>31</v>
      </c>
      <c r="CT464">
        <v>249</v>
      </c>
      <c r="CU464">
        <v>915</v>
      </c>
      <c r="CV464">
        <v>156</v>
      </c>
      <c r="CW464">
        <v>201</v>
      </c>
      <c r="CX464">
        <v>69</v>
      </c>
      <c r="CY464">
        <v>57</v>
      </c>
      <c r="CZ464">
        <v>120</v>
      </c>
      <c r="DA464">
        <v>48</v>
      </c>
      <c r="DB464">
        <v>133</v>
      </c>
      <c r="DC464">
        <v>96</v>
      </c>
      <c r="DD464">
        <v>18</v>
      </c>
      <c r="DE464">
        <v>17</v>
      </c>
      <c r="DF464">
        <v>21276</v>
      </c>
      <c r="DG464">
        <v>1.93</v>
      </c>
      <c r="DH464">
        <v>241</v>
      </c>
      <c r="DI464">
        <v>828</v>
      </c>
      <c r="DJ464">
        <v>676</v>
      </c>
      <c r="DK464">
        <v>152</v>
      </c>
      <c r="DL464">
        <v>213</v>
      </c>
      <c r="DM464">
        <f t="shared" si="77"/>
        <v>0</v>
      </c>
      <c r="DN464">
        <f t="shared" si="78"/>
        <v>0</v>
      </c>
      <c r="DO464">
        <f t="shared" si="79"/>
        <v>0</v>
      </c>
      <c r="DP464">
        <f t="shared" si="80"/>
        <v>0</v>
      </c>
      <c r="DQ464">
        <f t="shared" si="81"/>
        <v>1</v>
      </c>
      <c r="DR464">
        <f t="shared" si="82"/>
        <v>0</v>
      </c>
      <c r="DS464">
        <f t="shared" si="83"/>
        <v>0</v>
      </c>
      <c r="DT464">
        <f t="shared" si="84"/>
        <v>0</v>
      </c>
      <c r="DU464">
        <f t="shared" si="85"/>
        <v>0</v>
      </c>
      <c r="DV464">
        <f t="shared" si="86"/>
        <v>0</v>
      </c>
      <c r="DW464">
        <f t="shared" si="87"/>
        <v>0</v>
      </c>
    </row>
    <row r="465" spans="1:127" x14ac:dyDescent="0.25">
      <c r="A465">
        <v>20157054923</v>
      </c>
      <c r="B465">
        <v>9941</v>
      </c>
      <c r="C465" t="s">
        <v>241</v>
      </c>
      <c r="D465">
        <v>3.65</v>
      </c>
      <c r="E465">
        <v>20150729</v>
      </c>
      <c r="F465" t="s">
        <v>202</v>
      </c>
      <c r="G465" t="s">
        <v>155</v>
      </c>
      <c r="H465">
        <v>0</v>
      </c>
      <c r="I465" t="s">
        <v>82</v>
      </c>
      <c r="J465">
        <v>20</v>
      </c>
      <c r="K465" t="s">
        <v>118</v>
      </c>
      <c r="L465" t="s">
        <v>42</v>
      </c>
      <c r="M465" t="s">
        <v>11</v>
      </c>
      <c r="N465" t="s">
        <v>43</v>
      </c>
      <c r="O465" t="s">
        <v>71</v>
      </c>
      <c r="P465" t="s">
        <v>45</v>
      </c>
      <c r="Q465" t="s">
        <v>46</v>
      </c>
      <c r="R465" t="s">
        <v>54</v>
      </c>
      <c r="S465" t="s">
        <v>457</v>
      </c>
      <c r="T465" t="s">
        <v>1624</v>
      </c>
      <c r="U465" t="s">
        <v>89</v>
      </c>
      <c r="V465" t="s">
        <v>50</v>
      </c>
      <c r="W465" t="s">
        <v>51</v>
      </c>
      <c r="X465" t="s">
        <v>11</v>
      </c>
      <c r="Y465" t="s">
        <v>11</v>
      </c>
      <c r="Z465" t="s">
        <v>85</v>
      </c>
      <c r="AA465">
        <v>0</v>
      </c>
      <c r="AB465" t="s">
        <v>11</v>
      </c>
      <c r="AC465" t="s">
        <v>75</v>
      </c>
      <c r="AD465" t="s">
        <v>56</v>
      </c>
      <c r="AE465" t="s">
        <v>47</v>
      </c>
      <c r="AF465" t="s">
        <v>47</v>
      </c>
      <c r="AG465" t="s">
        <v>110</v>
      </c>
      <c r="AH465" t="s">
        <v>11</v>
      </c>
      <c r="AI465" t="s">
        <v>11</v>
      </c>
      <c r="AJ465" t="s">
        <v>47</v>
      </c>
      <c r="AK465" t="s">
        <v>47</v>
      </c>
      <c r="AL465">
        <v>0</v>
      </c>
      <c r="AM465" t="s">
        <v>11</v>
      </c>
      <c r="AN465" t="s">
        <v>61</v>
      </c>
      <c r="AO465" t="s">
        <v>62</v>
      </c>
      <c r="AP465" t="s">
        <v>1625</v>
      </c>
      <c r="AQ465" t="s">
        <v>63</v>
      </c>
      <c r="AR465">
        <v>0</v>
      </c>
      <c r="AS465">
        <v>0</v>
      </c>
      <c r="AT465">
        <v>1</v>
      </c>
      <c r="AU465">
        <v>0</v>
      </c>
      <c r="AV465" t="s">
        <v>11</v>
      </c>
      <c r="AW465">
        <v>12</v>
      </c>
      <c r="AX465" t="s">
        <v>64</v>
      </c>
      <c r="AY465">
        <v>1</v>
      </c>
      <c r="AZ465" t="s">
        <v>90</v>
      </c>
      <c r="BA465">
        <v>41.469780999999898</v>
      </c>
      <c r="BB465">
        <v>-81.707516999999896</v>
      </c>
      <c r="BC465">
        <v>2015</v>
      </c>
      <c r="BD465">
        <v>7</v>
      </c>
      <c r="BE465">
        <v>20578</v>
      </c>
      <c r="BF465">
        <v>92</v>
      </c>
      <c r="BG465">
        <v>390351029001</v>
      </c>
      <c r="BH465">
        <v>1817</v>
      </c>
      <c r="BI465">
        <v>273125</v>
      </c>
      <c r="BJ465">
        <v>759</v>
      </c>
      <c r="BK465">
        <v>429</v>
      </c>
      <c r="BL465">
        <v>330</v>
      </c>
      <c r="BM465">
        <v>36.200000000000003</v>
      </c>
      <c r="BN465">
        <v>49</v>
      </c>
      <c r="BO465">
        <v>84</v>
      </c>
      <c r="BP465">
        <v>16</v>
      </c>
      <c r="BQ465">
        <v>45</v>
      </c>
      <c r="BR465">
        <v>14</v>
      </c>
      <c r="BS465">
        <v>9</v>
      </c>
      <c r="BT465">
        <v>9</v>
      </c>
      <c r="BU465">
        <v>18</v>
      </c>
      <c r="BV465">
        <v>83</v>
      </c>
      <c r="BW465">
        <v>36</v>
      </c>
      <c r="BX465">
        <v>62</v>
      </c>
      <c r="BY465">
        <v>66</v>
      </c>
      <c r="BZ465">
        <v>39</v>
      </c>
      <c r="CA465">
        <v>86</v>
      </c>
      <c r="CB465">
        <v>23</v>
      </c>
      <c r="CC465">
        <v>0</v>
      </c>
      <c r="CD465">
        <v>29</v>
      </c>
      <c r="CE465">
        <v>0</v>
      </c>
      <c r="CF465">
        <v>8</v>
      </c>
      <c r="CG465">
        <v>26</v>
      </c>
      <c r="CH465">
        <v>23</v>
      </c>
      <c r="CI465">
        <v>18</v>
      </c>
      <c r="CJ465">
        <v>16</v>
      </c>
      <c r="CK465">
        <v>194</v>
      </c>
      <c r="CL465">
        <v>91</v>
      </c>
      <c r="CM465">
        <v>119</v>
      </c>
      <c r="CN465">
        <v>489</v>
      </c>
      <c r="CO465">
        <v>0</v>
      </c>
      <c r="CP465">
        <v>49</v>
      </c>
      <c r="CQ465">
        <v>0</v>
      </c>
      <c r="CR465">
        <v>0</v>
      </c>
      <c r="CS465">
        <v>102</v>
      </c>
      <c r="CT465">
        <v>277</v>
      </c>
      <c r="CU465">
        <v>515</v>
      </c>
      <c r="CV465">
        <v>205</v>
      </c>
      <c r="CW465">
        <v>147</v>
      </c>
      <c r="CX465">
        <v>16</v>
      </c>
      <c r="CY465">
        <v>52</v>
      </c>
      <c r="CZ465">
        <v>59</v>
      </c>
      <c r="DA465">
        <v>14</v>
      </c>
      <c r="DB465">
        <v>18</v>
      </c>
      <c r="DC465">
        <v>4</v>
      </c>
      <c r="DD465">
        <v>0</v>
      </c>
      <c r="DE465">
        <v>0</v>
      </c>
      <c r="DF465">
        <v>25550</v>
      </c>
      <c r="DG465">
        <v>2.48</v>
      </c>
      <c r="DH465">
        <v>86</v>
      </c>
      <c r="DI465">
        <v>372</v>
      </c>
      <c r="DJ465">
        <v>306</v>
      </c>
      <c r="DK465">
        <v>66</v>
      </c>
      <c r="DL465">
        <v>81</v>
      </c>
      <c r="DM465">
        <f t="shared" si="77"/>
        <v>0</v>
      </c>
      <c r="DN465">
        <f t="shared" si="78"/>
        <v>0</v>
      </c>
      <c r="DO465">
        <f t="shared" si="79"/>
        <v>0</v>
      </c>
      <c r="DP465">
        <f t="shared" si="80"/>
        <v>0</v>
      </c>
      <c r="DQ465">
        <f t="shared" si="81"/>
        <v>1</v>
      </c>
      <c r="DR465">
        <f t="shared" si="82"/>
        <v>0</v>
      </c>
      <c r="DS465">
        <f t="shared" si="83"/>
        <v>0</v>
      </c>
      <c r="DT465">
        <f t="shared" si="84"/>
        <v>0</v>
      </c>
      <c r="DU465">
        <f t="shared" si="85"/>
        <v>0</v>
      </c>
      <c r="DV465">
        <f t="shared" si="86"/>
        <v>0</v>
      </c>
      <c r="DW465">
        <f t="shared" si="87"/>
        <v>0</v>
      </c>
    </row>
    <row r="466" spans="1:127" x14ac:dyDescent="0.25">
      <c r="A466">
        <v>20157055679</v>
      </c>
      <c r="B466">
        <v>9583</v>
      </c>
      <c r="C466" t="s">
        <v>241</v>
      </c>
      <c r="D466">
        <v>3.19</v>
      </c>
      <c r="E466">
        <v>20150721</v>
      </c>
      <c r="F466" t="s">
        <v>202</v>
      </c>
      <c r="G466" t="s">
        <v>445</v>
      </c>
      <c r="H466">
        <v>0</v>
      </c>
      <c r="I466" t="s">
        <v>115</v>
      </c>
      <c r="J466">
        <v>22</v>
      </c>
      <c r="K466" t="s">
        <v>68</v>
      </c>
      <c r="L466" t="s">
        <v>42</v>
      </c>
      <c r="M466" t="s">
        <v>11</v>
      </c>
      <c r="N466" t="s">
        <v>43</v>
      </c>
      <c r="O466" t="s">
        <v>71</v>
      </c>
      <c r="P466" t="s">
        <v>45</v>
      </c>
      <c r="Q466" t="s">
        <v>46</v>
      </c>
      <c r="R466" t="s">
        <v>179</v>
      </c>
      <c r="S466" t="s">
        <v>96</v>
      </c>
      <c r="T466" t="s">
        <v>1626</v>
      </c>
      <c r="U466" t="s">
        <v>49</v>
      </c>
      <c r="V466" t="s">
        <v>77</v>
      </c>
      <c r="W466" t="s">
        <v>50</v>
      </c>
      <c r="X466">
        <v>24</v>
      </c>
      <c r="Y466" t="s">
        <v>60</v>
      </c>
      <c r="Z466" t="s">
        <v>85</v>
      </c>
      <c r="AA466" t="s">
        <v>54</v>
      </c>
      <c r="AB466" t="s">
        <v>11</v>
      </c>
      <c r="AC466" t="s">
        <v>86</v>
      </c>
      <c r="AD466" t="s">
        <v>56</v>
      </c>
      <c r="AE466" t="s">
        <v>57</v>
      </c>
      <c r="AF466" t="s">
        <v>122</v>
      </c>
      <c r="AG466" t="s">
        <v>59</v>
      </c>
      <c r="AH466">
        <v>46</v>
      </c>
      <c r="AI466" t="s">
        <v>52</v>
      </c>
      <c r="AJ466" t="s">
        <v>76</v>
      </c>
      <c r="AK466" t="s">
        <v>77</v>
      </c>
      <c r="AL466" t="s">
        <v>54</v>
      </c>
      <c r="AM466" t="s">
        <v>11</v>
      </c>
      <c r="AN466" t="s">
        <v>61</v>
      </c>
      <c r="AO466" t="s">
        <v>62</v>
      </c>
      <c r="AP466" t="s">
        <v>1627</v>
      </c>
      <c r="AQ466" t="s">
        <v>63</v>
      </c>
      <c r="AR466">
        <v>0</v>
      </c>
      <c r="AS466">
        <v>0</v>
      </c>
      <c r="AT466">
        <v>0</v>
      </c>
      <c r="AU466">
        <v>1</v>
      </c>
      <c r="AV466" t="s">
        <v>11</v>
      </c>
      <c r="AW466">
        <v>12</v>
      </c>
      <c r="AX466" t="s">
        <v>64</v>
      </c>
      <c r="AY466">
        <v>1</v>
      </c>
      <c r="AZ466" t="s">
        <v>90</v>
      </c>
      <c r="BA466">
        <v>41.463462999999898</v>
      </c>
      <c r="BB466">
        <v>-81.709693999999899</v>
      </c>
      <c r="BC466">
        <v>2015</v>
      </c>
      <c r="BD466">
        <v>7</v>
      </c>
      <c r="BE466">
        <v>20608</v>
      </c>
      <c r="BF466">
        <v>93</v>
      </c>
      <c r="BG466">
        <v>390351029002</v>
      </c>
      <c r="BH466">
        <v>1748</v>
      </c>
      <c r="BI466">
        <v>241576</v>
      </c>
      <c r="BJ466">
        <v>1303</v>
      </c>
      <c r="BK466">
        <v>640</v>
      </c>
      <c r="BL466">
        <v>663</v>
      </c>
      <c r="BM466">
        <v>29.8</v>
      </c>
      <c r="BN466">
        <v>70</v>
      </c>
      <c r="BO466">
        <v>90</v>
      </c>
      <c r="BP466">
        <v>84</v>
      </c>
      <c r="BQ466">
        <v>127</v>
      </c>
      <c r="BR466">
        <v>21</v>
      </c>
      <c r="BS466">
        <v>38</v>
      </c>
      <c r="BT466">
        <v>5</v>
      </c>
      <c r="BU466">
        <v>76</v>
      </c>
      <c r="BV466">
        <v>147</v>
      </c>
      <c r="BW466">
        <v>69</v>
      </c>
      <c r="BX466">
        <v>75</v>
      </c>
      <c r="BY466">
        <v>34</v>
      </c>
      <c r="BZ466">
        <v>137</v>
      </c>
      <c r="CA466">
        <v>111</v>
      </c>
      <c r="CB466">
        <v>51</v>
      </c>
      <c r="CC466">
        <v>0</v>
      </c>
      <c r="CD466">
        <v>39</v>
      </c>
      <c r="CE466">
        <v>5</v>
      </c>
      <c r="CF466">
        <v>28</v>
      </c>
      <c r="CG466">
        <v>54</v>
      </c>
      <c r="CH466">
        <v>5</v>
      </c>
      <c r="CI466">
        <v>29</v>
      </c>
      <c r="CJ466">
        <v>8</v>
      </c>
      <c r="CK466">
        <v>371</v>
      </c>
      <c r="CL466">
        <v>129</v>
      </c>
      <c r="CM466">
        <v>188</v>
      </c>
      <c r="CN466">
        <v>1011</v>
      </c>
      <c r="CO466">
        <v>0</v>
      </c>
      <c r="CP466">
        <v>0</v>
      </c>
      <c r="CQ466">
        <v>0</v>
      </c>
      <c r="CR466">
        <v>17</v>
      </c>
      <c r="CS466">
        <v>87</v>
      </c>
      <c r="CT466">
        <v>779</v>
      </c>
      <c r="CU466">
        <v>792</v>
      </c>
      <c r="CV466">
        <v>296</v>
      </c>
      <c r="CW466">
        <v>136</v>
      </c>
      <c r="CX466">
        <v>101</v>
      </c>
      <c r="CY466">
        <v>67</v>
      </c>
      <c r="CZ466">
        <v>150</v>
      </c>
      <c r="DA466">
        <v>13</v>
      </c>
      <c r="DB466">
        <v>28</v>
      </c>
      <c r="DC466">
        <v>1</v>
      </c>
      <c r="DD466">
        <v>0</v>
      </c>
      <c r="DE466">
        <v>0</v>
      </c>
      <c r="DF466">
        <v>25500</v>
      </c>
      <c r="DG466">
        <v>2.92</v>
      </c>
      <c r="DH466">
        <v>104</v>
      </c>
      <c r="DI466">
        <v>495</v>
      </c>
      <c r="DJ466">
        <v>446</v>
      </c>
      <c r="DK466">
        <v>49</v>
      </c>
      <c r="DL466">
        <v>210</v>
      </c>
      <c r="DM466">
        <f t="shared" si="77"/>
        <v>0</v>
      </c>
      <c r="DN466">
        <f t="shared" si="78"/>
        <v>0</v>
      </c>
      <c r="DO466">
        <f t="shared" si="79"/>
        <v>0</v>
      </c>
      <c r="DP466">
        <f t="shared" si="80"/>
        <v>0</v>
      </c>
      <c r="DQ466">
        <f t="shared" si="81"/>
        <v>1</v>
      </c>
      <c r="DR466">
        <f t="shared" si="82"/>
        <v>0</v>
      </c>
      <c r="DS466">
        <f t="shared" si="83"/>
        <v>0</v>
      </c>
      <c r="DT466">
        <f t="shared" si="84"/>
        <v>0</v>
      </c>
      <c r="DU466">
        <f t="shared" si="85"/>
        <v>0</v>
      </c>
      <c r="DV466">
        <f t="shared" si="86"/>
        <v>0</v>
      </c>
      <c r="DW466">
        <f t="shared" si="87"/>
        <v>0</v>
      </c>
    </row>
    <row r="467" spans="1:127" x14ac:dyDescent="0.25">
      <c r="A467">
        <v>20157026589</v>
      </c>
      <c r="B467">
        <v>4254</v>
      </c>
      <c r="C467" t="s">
        <v>37</v>
      </c>
      <c r="D467">
        <v>1.05</v>
      </c>
      <c r="E467">
        <v>20150228</v>
      </c>
      <c r="F467" t="s">
        <v>38</v>
      </c>
      <c r="G467">
        <v>2017</v>
      </c>
      <c r="H467">
        <v>0</v>
      </c>
      <c r="I467" t="s">
        <v>102</v>
      </c>
      <c r="J467">
        <v>18</v>
      </c>
      <c r="K467" t="s">
        <v>118</v>
      </c>
      <c r="L467" t="s">
        <v>42</v>
      </c>
      <c r="M467" t="s">
        <v>11</v>
      </c>
      <c r="N467" t="s">
        <v>43</v>
      </c>
      <c r="O467" t="s">
        <v>71</v>
      </c>
      <c r="P467" t="s">
        <v>45</v>
      </c>
      <c r="Q467" t="s">
        <v>72</v>
      </c>
      <c r="R467" t="s">
        <v>87</v>
      </c>
      <c r="S467" t="s">
        <v>48</v>
      </c>
      <c r="T467" t="s">
        <v>1628</v>
      </c>
      <c r="U467" t="s">
        <v>49</v>
      </c>
      <c r="V467" t="s">
        <v>238</v>
      </c>
      <c r="W467" t="s">
        <v>236</v>
      </c>
      <c r="X467">
        <v>23</v>
      </c>
      <c r="Y467" t="s">
        <v>52</v>
      </c>
      <c r="Z467" t="s">
        <v>74</v>
      </c>
      <c r="AA467" t="s">
        <v>54</v>
      </c>
      <c r="AB467" t="s">
        <v>11</v>
      </c>
      <c r="AC467" t="s">
        <v>116</v>
      </c>
      <c r="AD467" t="s">
        <v>56</v>
      </c>
      <c r="AE467" t="s">
        <v>782</v>
      </c>
      <c r="AF467" t="s">
        <v>149</v>
      </c>
      <c r="AG467" t="s">
        <v>49</v>
      </c>
      <c r="AH467" t="s">
        <v>11</v>
      </c>
      <c r="AI467" t="s">
        <v>11</v>
      </c>
      <c r="AJ467" t="s">
        <v>238</v>
      </c>
      <c r="AK467" t="s">
        <v>236</v>
      </c>
      <c r="AL467">
        <v>0</v>
      </c>
      <c r="AM467" t="s">
        <v>11</v>
      </c>
      <c r="AN467" t="s">
        <v>61</v>
      </c>
      <c r="AO467" t="s">
        <v>62</v>
      </c>
      <c r="AP467" t="s">
        <v>1629</v>
      </c>
      <c r="AQ467" t="s">
        <v>63</v>
      </c>
      <c r="AR467">
        <v>0</v>
      </c>
      <c r="AS467">
        <v>0</v>
      </c>
      <c r="AT467">
        <v>1</v>
      </c>
      <c r="AU467">
        <v>0</v>
      </c>
      <c r="AV467" t="s">
        <v>11</v>
      </c>
      <c r="AW467">
        <v>12</v>
      </c>
      <c r="AX467" t="s">
        <v>64</v>
      </c>
      <c r="AY467">
        <v>1</v>
      </c>
      <c r="AZ467" t="s">
        <v>90</v>
      </c>
      <c r="BA467">
        <v>41.499941999999898</v>
      </c>
      <c r="BB467">
        <v>-81.686477999999894</v>
      </c>
      <c r="BC467">
        <v>2015</v>
      </c>
      <c r="BD467">
        <v>2</v>
      </c>
      <c r="BE467">
        <v>20623</v>
      </c>
      <c r="BF467">
        <v>162</v>
      </c>
      <c r="BG467">
        <v>390351077011</v>
      </c>
      <c r="BH467">
        <v>2142</v>
      </c>
      <c r="BI467">
        <v>1770609</v>
      </c>
      <c r="BJ467">
        <v>1377</v>
      </c>
      <c r="BK467">
        <v>688</v>
      </c>
      <c r="BL467">
        <v>689</v>
      </c>
      <c r="BM467">
        <v>31.1999999999999</v>
      </c>
      <c r="BN467">
        <v>19</v>
      </c>
      <c r="BO467">
        <v>0</v>
      </c>
      <c r="BP467">
        <v>0</v>
      </c>
      <c r="BQ467">
        <v>0</v>
      </c>
      <c r="BR467">
        <v>35</v>
      </c>
      <c r="BS467">
        <v>50</v>
      </c>
      <c r="BT467">
        <v>14</v>
      </c>
      <c r="BU467">
        <v>173</v>
      </c>
      <c r="BV467">
        <v>326</v>
      </c>
      <c r="BW467">
        <v>228</v>
      </c>
      <c r="BX467">
        <v>82</v>
      </c>
      <c r="BY467">
        <v>93</v>
      </c>
      <c r="BZ467">
        <v>60</v>
      </c>
      <c r="CA467">
        <v>93</v>
      </c>
      <c r="CB467">
        <v>168</v>
      </c>
      <c r="CC467">
        <v>7</v>
      </c>
      <c r="CD467">
        <v>19</v>
      </c>
      <c r="CE467">
        <v>10</v>
      </c>
      <c r="CF467">
        <v>0</v>
      </c>
      <c r="CG467">
        <v>0</v>
      </c>
      <c r="CH467">
        <v>0</v>
      </c>
      <c r="CI467">
        <v>0</v>
      </c>
      <c r="CJ467">
        <v>0</v>
      </c>
      <c r="CK467">
        <v>19</v>
      </c>
      <c r="CL467">
        <v>10</v>
      </c>
      <c r="CM467">
        <v>358</v>
      </c>
      <c r="CN467">
        <v>871</v>
      </c>
      <c r="CO467">
        <v>30</v>
      </c>
      <c r="CP467">
        <v>62</v>
      </c>
      <c r="CQ467">
        <v>0</v>
      </c>
      <c r="CR467">
        <v>19</v>
      </c>
      <c r="CS467">
        <v>37</v>
      </c>
      <c r="CT467">
        <v>22</v>
      </c>
      <c r="CU467">
        <v>1086</v>
      </c>
      <c r="CV467">
        <v>130</v>
      </c>
      <c r="CW467">
        <v>154</v>
      </c>
      <c r="CX467">
        <v>40</v>
      </c>
      <c r="CY467">
        <v>40</v>
      </c>
      <c r="CZ467">
        <v>101</v>
      </c>
      <c r="DA467">
        <v>0</v>
      </c>
      <c r="DB467">
        <v>310</v>
      </c>
      <c r="DC467">
        <v>152</v>
      </c>
      <c r="DD467">
        <v>140</v>
      </c>
      <c r="DE467">
        <v>19</v>
      </c>
      <c r="DF467">
        <v>36786</v>
      </c>
      <c r="DG467">
        <v>1.54</v>
      </c>
      <c r="DH467">
        <v>353</v>
      </c>
      <c r="DI467">
        <v>990</v>
      </c>
      <c r="DJ467">
        <v>896</v>
      </c>
      <c r="DK467">
        <v>94</v>
      </c>
      <c r="DL467">
        <v>55</v>
      </c>
      <c r="DM467">
        <f t="shared" si="77"/>
        <v>0</v>
      </c>
      <c r="DN467">
        <f t="shared" si="78"/>
        <v>0</v>
      </c>
      <c r="DO467">
        <f t="shared" si="79"/>
        <v>0</v>
      </c>
      <c r="DP467">
        <f t="shared" si="80"/>
        <v>0</v>
      </c>
      <c r="DQ467">
        <f t="shared" si="81"/>
        <v>1</v>
      </c>
      <c r="DR467">
        <f t="shared" si="82"/>
        <v>0</v>
      </c>
      <c r="DS467">
        <f t="shared" si="83"/>
        <v>0</v>
      </c>
      <c r="DT467">
        <f t="shared" si="84"/>
        <v>0</v>
      </c>
      <c r="DU467">
        <f t="shared" si="85"/>
        <v>0</v>
      </c>
      <c r="DV467">
        <f t="shared" si="86"/>
        <v>0</v>
      </c>
      <c r="DW467">
        <f t="shared" si="87"/>
        <v>0</v>
      </c>
    </row>
    <row r="468" spans="1:127" x14ac:dyDescent="0.25">
      <c r="A468">
        <v>20157066921</v>
      </c>
      <c r="B468">
        <v>12144</v>
      </c>
      <c r="C468" t="s">
        <v>113</v>
      </c>
      <c r="D468">
        <v>0.27</v>
      </c>
      <c r="E468">
        <v>20150912</v>
      </c>
      <c r="F468" t="s">
        <v>114</v>
      </c>
      <c r="G468" t="s">
        <v>243</v>
      </c>
      <c r="H468">
        <v>0</v>
      </c>
      <c r="I468" t="s">
        <v>102</v>
      </c>
      <c r="J468">
        <v>16</v>
      </c>
      <c r="K468" t="s">
        <v>199</v>
      </c>
      <c r="L468" t="s">
        <v>42</v>
      </c>
      <c r="M468" t="s">
        <v>11</v>
      </c>
      <c r="N468" t="s">
        <v>43</v>
      </c>
      <c r="O468" t="s">
        <v>121</v>
      </c>
      <c r="P468" t="s">
        <v>104</v>
      </c>
      <c r="Q468" t="s">
        <v>46</v>
      </c>
      <c r="R468" t="s">
        <v>87</v>
      </c>
      <c r="S468" t="s">
        <v>88</v>
      </c>
      <c r="T468" t="s">
        <v>1630</v>
      </c>
      <c r="U468" t="s">
        <v>49</v>
      </c>
      <c r="V468" t="s">
        <v>76</v>
      </c>
      <c r="W468" t="s">
        <v>47</v>
      </c>
      <c r="X468">
        <v>25</v>
      </c>
      <c r="Y468" t="s">
        <v>60</v>
      </c>
      <c r="Z468" t="s">
        <v>1279</v>
      </c>
      <c r="AA468" t="s">
        <v>54</v>
      </c>
      <c r="AB468" t="s">
        <v>11</v>
      </c>
      <c r="AC468" t="s">
        <v>86</v>
      </c>
      <c r="AD468" t="s">
        <v>56</v>
      </c>
      <c r="AE468" t="s">
        <v>119</v>
      </c>
      <c r="AF468" t="s">
        <v>98</v>
      </c>
      <c r="AG468" t="s">
        <v>59</v>
      </c>
      <c r="AH468">
        <v>28</v>
      </c>
      <c r="AI468" t="s">
        <v>60</v>
      </c>
      <c r="AJ468" t="s">
        <v>51</v>
      </c>
      <c r="AK468" t="s">
        <v>50</v>
      </c>
      <c r="AL468" t="s">
        <v>54</v>
      </c>
      <c r="AM468" t="s">
        <v>11</v>
      </c>
      <c r="AN468" t="s">
        <v>61</v>
      </c>
      <c r="AO468" t="s">
        <v>62</v>
      </c>
      <c r="AP468" t="s">
        <v>1631</v>
      </c>
      <c r="AQ468" t="s">
        <v>63</v>
      </c>
      <c r="AR468">
        <v>0</v>
      </c>
      <c r="AS468">
        <v>0</v>
      </c>
      <c r="AT468">
        <v>0</v>
      </c>
      <c r="AU468">
        <v>1</v>
      </c>
      <c r="AV468" t="s">
        <v>11</v>
      </c>
      <c r="AW468">
        <v>12</v>
      </c>
      <c r="AX468" t="s">
        <v>64</v>
      </c>
      <c r="AY468">
        <v>1</v>
      </c>
      <c r="AZ468" t="s">
        <v>90</v>
      </c>
      <c r="BA468">
        <v>41.496651</v>
      </c>
      <c r="BB468">
        <v>-81.6904609999999</v>
      </c>
      <c r="BC468">
        <v>2015</v>
      </c>
      <c r="BD468">
        <v>9</v>
      </c>
      <c r="BE468">
        <v>20658</v>
      </c>
      <c r="BF468">
        <v>162</v>
      </c>
      <c r="BG468">
        <v>390351077011</v>
      </c>
      <c r="BH468">
        <v>2142</v>
      </c>
      <c r="BI468">
        <v>1770609</v>
      </c>
      <c r="BJ468">
        <v>1377</v>
      </c>
      <c r="BK468">
        <v>688</v>
      </c>
      <c r="BL468">
        <v>689</v>
      </c>
      <c r="BM468">
        <v>31.1999999999999</v>
      </c>
      <c r="BN468">
        <v>19</v>
      </c>
      <c r="BO468">
        <v>0</v>
      </c>
      <c r="BP468">
        <v>0</v>
      </c>
      <c r="BQ468">
        <v>0</v>
      </c>
      <c r="BR468">
        <v>35</v>
      </c>
      <c r="BS468">
        <v>50</v>
      </c>
      <c r="BT468">
        <v>14</v>
      </c>
      <c r="BU468">
        <v>173</v>
      </c>
      <c r="BV468">
        <v>326</v>
      </c>
      <c r="BW468">
        <v>228</v>
      </c>
      <c r="BX468">
        <v>82</v>
      </c>
      <c r="BY468">
        <v>93</v>
      </c>
      <c r="BZ468">
        <v>60</v>
      </c>
      <c r="CA468">
        <v>93</v>
      </c>
      <c r="CB468">
        <v>168</v>
      </c>
      <c r="CC468">
        <v>7</v>
      </c>
      <c r="CD468">
        <v>19</v>
      </c>
      <c r="CE468">
        <v>10</v>
      </c>
      <c r="CF468">
        <v>0</v>
      </c>
      <c r="CG468">
        <v>0</v>
      </c>
      <c r="CH468">
        <v>0</v>
      </c>
      <c r="CI468">
        <v>0</v>
      </c>
      <c r="CJ468">
        <v>0</v>
      </c>
      <c r="CK468">
        <v>19</v>
      </c>
      <c r="CL468">
        <v>10</v>
      </c>
      <c r="CM468">
        <v>358</v>
      </c>
      <c r="CN468">
        <v>871</v>
      </c>
      <c r="CO468">
        <v>30</v>
      </c>
      <c r="CP468">
        <v>62</v>
      </c>
      <c r="CQ468">
        <v>0</v>
      </c>
      <c r="CR468">
        <v>19</v>
      </c>
      <c r="CS468">
        <v>37</v>
      </c>
      <c r="CT468">
        <v>22</v>
      </c>
      <c r="CU468">
        <v>1086</v>
      </c>
      <c r="CV468">
        <v>130</v>
      </c>
      <c r="CW468">
        <v>154</v>
      </c>
      <c r="CX468">
        <v>40</v>
      </c>
      <c r="CY468">
        <v>40</v>
      </c>
      <c r="CZ468">
        <v>101</v>
      </c>
      <c r="DA468">
        <v>0</v>
      </c>
      <c r="DB468">
        <v>310</v>
      </c>
      <c r="DC468">
        <v>152</v>
      </c>
      <c r="DD468">
        <v>140</v>
      </c>
      <c r="DE468">
        <v>19</v>
      </c>
      <c r="DF468">
        <v>36786</v>
      </c>
      <c r="DG468">
        <v>1.54</v>
      </c>
      <c r="DH468">
        <v>353</v>
      </c>
      <c r="DI468">
        <v>990</v>
      </c>
      <c r="DJ468">
        <v>896</v>
      </c>
      <c r="DK468">
        <v>94</v>
      </c>
      <c r="DL468">
        <v>55</v>
      </c>
      <c r="DM468">
        <f t="shared" si="77"/>
        <v>0</v>
      </c>
      <c r="DN468">
        <f t="shared" si="78"/>
        <v>0</v>
      </c>
      <c r="DO468">
        <f t="shared" si="79"/>
        <v>0</v>
      </c>
      <c r="DP468">
        <f t="shared" si="80"/>
        <v>0</v>
      </c>
      <c r="DQ468">
        <f t="shared" si="81"/>
        <v>1</v>
      </c>
      <c r="DR468">
        <f t="shared" si="82"/>
        <v>0</v>
      </c>
      <c r="DS468">
        <f t="shared" si="83"/>
        <v>0</v>
      </c>
      <c r="DT468">
        <f t="shared" si="84"/>
        <v>0</v>
      </c>
      <c r="DU468">
        <f t="shared" si="85"/>
        <v>0</v>
      </c>
      <c r="DV468">
        <f t="shared" si="86"/>
        <v>0</v>
      </c>
      <c r="DW468">
        <f t="shared" si="87"/>
        <v>0</v>
      </c>
    </row>
    <row r="469" spans="1:127" x14ac:dyDescent="0.25">
      <c r="A469">
        <v>20157067258</v>
      </c>
      <c r="B469">
        <v>12340</v>
      </c>
      <c r="C469" t="s">
        <v>247</v>
      </c>
      <c r="D469">
        <v>0.65</v>
      </c>
      <c r="E469">
        <v>20150916</v>
      </c>
      <c r="F469" t="s">
        <v>226</v>
      </c>
      <c r="G469" t="s">
        <v>237</v>
      </c>
      <c r="H469">
        <v>0</v>
      </c>
      <c r="I469" t="s">
        <v>82</v>
      </c>
      <c r="J469">
        <v>17</v>
      </c>
      <c r="K469" t="s">
        <v>41</v>
      </c>
      <c r="L469" t="s">
        <v>42</v>
      </c>
      <c r="M469" t="s">
        <v>11</v>
      </c>
      <c r="N469" t="s">
        <v>43</v>
      </c>
      <c r="O469" t="s">
        <v>71</v>
      </c>
      <c r="P469" t="s">
        <v>45</v>
      </c>
      <c r="Q469" t="s">
        <v>46</v>
      </c>
      <c r="R469" t="s">
        <v>47</v>
      </c>
      <c r="S469" t="s">
        <v>47</v>
      </c>
      <c r="T469" t="s">
        <v>1632</v>
      </c>
      <c r="U469" t="s">
        <v>213</v>
      </c>
      <c r="V469" t="s">
        <v>77</v>
      </c>
      <c r="W469" t="s">
        <v>76</v>
      </c>
      <c r="X469">
        <v>51</v>
      </c>
      <c r="Y469" t="s">
        <v>52</v>
      </c>
      <c r="Z469" t="s">
        <v>74</v>
      </c>
      <c r="AA469" t="s">
        <v>54</v>
      </c>
      <c r="AB469" t="s">
        <v>11</v>
      </c>
      <c r="AC469" t="s">
        <v>55</v>
      </c>
      <c r="AD469" t="s">
        <v>56</v>
      </c>
      <c r="AE469" t="s">
        <v>47</v>
      </c>
      <c r="AF469" t="s">
        <v>47</v>
      </c>
      <c r="AG469" t="s">
        <v>59</v>
      </c>
      <c r="AH469">
        <v>30</v>
      </c>
      <c r="AI469" t="s">
        <v>60</v>
      </c>
      <c r="AJ469" t="s">
        <v>77</v>
      </c>
      <c r="AK469" t="s">
        <v>76</v>
      </c>
      <c r="AL469" t="s">
        <v>54</v>
      </c>
      <c r="AM469" t="s">
        <v>11</v>
      </c>
      <c r="AN469" t="s">
        <v>61</v>
      </c>
      <c r="AO469" t="s">
        <v>62</v>
      </c>
      <c r="AP469" t="s">
        <v>1633</v>
      </c>
      <c r="AQ469" t="s">
        <v>63</v>
      </c>
      <c r="AR469">
        <v>0</v>
      </c>
      <c r="AS469">
        <v>0</v>
      </c>
      <c r="AT469">
        <v>1</v>
      </c>
      <c r="AU469">
        <v>0</v>
      </c>
      <c r="AV469" t="s">
        <v>174</v>
      </c>
      <c r="AW469">
        <v>12</v>
      </c>
      <c r="AX469" t="s">
        <v>64</v>
      </c>
      <c r="AY469">
        <v>1</v>
      </c>
      <c r="AZ469" t="s">
        <v>90</v>
      </c>
      <c r="BA469">
        <v>41.505544</v>
      </c>
      <c r="BB469">
        <v>-81.691519</v>
      </c>
      <c r="BC469">
        <v>2015</v>
      </c>
      <c r="BD469">
        <v>9</v>
      </c>
      <c r="BE469">
        <v>20672</v>
      </c>
      <c r="BF469">
        <v>163</v>
      </c>
      <c r="BG469">
        <v>390351078021</v>
      </c>
      <c r="BH469">
        <v>1904</v>
      </c>
      <c r="BI469">
        <v>417649</v>
      </c>
      <c r="BJ469">
        <v>366</v>
      </c>
      <c r="BK469">
        <v>192</v>
      </c>
      <c r="BL469">
        <v>174</v>
      </c>
      <c r="BM469">
        <v>58.299999999999898</v>
      </c>
      <c r="BN469">
        <v>0</v>
      </c>
      <c r="BO469">
        <v>0</v>
      </c>
      <c r="BP469">
        <v>0</v>
      </c>
      <c r="BQ469">
        <v>0</v>
      </c>
      <c r="BR469">
        <v>0</v>
      </c>
      <c r="BS469">
        <v>21</v>
      </c>
      <c r="BT469">
        <v>0</v>
      </c>
      <c r="BU469">
        <v>0</v>
      </c>
      <c r="BV469">
        <v>19</v>
      </c>
      <c r="BW469">
        <v>31</v>
      </c>
      <c r="BX469">
        <v>0</v>
      </c>
      <c r="BY469">
        <v>0</v>
      </c>
      <c r="BZ469">
        <v>10</v>
      </c>
      <c r="CA469">
        <v>44</v>
      </c>
      <c r="CB469">
        <v>80</v>
      </c>
      <c r="CC469">
        <v>11</v>
      </c>
      <c r="CD469">
        <v>29</v>
      </c>
      <c r="CE469">
        <v>27</v>
      </c>
      <c r="CF469">
        <v>23</v>
      </c>
      <c r="CG469">
        <v>26</v>
      </c>
      <c r="CH469">
        <v>23</v>
      </c>
      <c r="CI469">
        <v>18</v>
      </c>
      <c r="CJ469">
        <v>4</v>
      </c>
      <c r="CK469">
        <v>0</v>
      </c>
      <c r="CL469">
        <v>121</v>
      </c>
      <c r="CM469">
        <v>229</v>
      </c>
      <c r="CN469">
        <v>70</v>
      </c>
      <c r="CO469">
        <v>0</v>
      </c>
      <c r="CP469">
        <v>48</v>
      </c>
      <c r="CQ469">
        <v>0</v>
      </c>
      <c r="CR469">
        <v>0</v>
      </c>
      <c r="CS469">
        <v>19</v>
      </c>
      <c r="CT469">
        <v>0</v>
      </c>
      <c r="CU469">
        <v>345</v>
      </c>
      <c r="CV469">
        <v>77</v>
      </c>
      <c r="CW469">
        <v>153</v>
      </c>
      <c r="CX469">
        <v>10</v>
      </c>
      <c r="CY469">
        <v>0</v>
      </c>
      <c r="CZ469">
        <v>59</v>
      </c>
      <c r="DA469">
        <v>23</v>
      </c>
      <c r="DB469">
        <v>16</v>
      </c>
      <c r="DC469">
        <v>7</v>
      </c>
      <c r="DD469">
        <v>0</v>
      </c>
      <c r="DE469">
        <v>0</v>
      </c>
      <c r="DF469">
        <v>8771</v>
      </c>
      <c r="DG469">
        <v>1.35</v>
      </c>
      <c r="DH469">
        <v>224</v>
      </c>
      <c r="DI469">
        <v>356</v>
      </c>
      <c r="DJ469">
        <v>271</v>
      </c>
      <c r="DK469">
        <v>85</v>
      </c>
      <c r="DL469">
        <v>7</v>
      </c>
      <c r="DM469">
        <f t="shared" si="77"/>
        <v>0</v>
      </c>
      <c r="DN469">
        <f t="shared" si="78"/>
        <v>0</v>
      </c>
      <c r="DO469">
        <f t="shared" si="79"/>
        <v>0</v>
      </c>
      <c r="DP469">
        <f t="shared" si="80"/>
        <v>0</v>
      </c>
      <c r="DQ469">
        <f t="shared" si="81"/>
        <v>1</v>
      </c>
      <c r="DR469">
        <f t="shared" si="82"/>
        <v>0</v>
      </c>
      <c r="DS469">
        <f t="shared" si="83"/>
        <v>0</v>
      </c>
      <c r="DT469">
        <f t="shared" si="84"/>
        <v>0</v>
      </c>
      <c r="DU469">
        <f t="shared" si="85"/>
        <v>0</v>
      </c>
      <c r="DV469">
        <f t="shared" si="86"/>
        <v>0</v>
      </c>
      <c r="DW469">
        <f t="shared" si="87"/>
        <v>0</v>
      </c>
    </row>
    <row r="470" spans="1:127" x14ac:dyDescent="0.25">
      <c r="A470">
        <v>20157081692</v>
      </c>
      <c r="B470">
        <v>12675</v>
      </c>
      <c r="C470" t="s">
        <v>37</v>
      </c>
      <c r="D470">
        <v>1.1200000000000001</v>
      </c>
      <c r="E470">
        <v>20150917</v>
      </c>
      <c r="F470" t="s">
        <v>38</v>
      </c>
      <c r="G470" t="s">
        <v>1253</v>
      </c>
      <c r="H470">
        <v>0.09</v>
      </c>
      <c r="I470" t="s">
        <v>67</v>
      </c>
      <c r="J470">
        <v>17</v>
      </c>
      <c r="K470" t="s">
        <v>41</v>
      </c>
      <c r="L470" t="s">
        <v>42</v>
      </c>
      <c r="M470" t="s">
        <v>11</v>
      </c>
      <c r="N470" t="s">
        <v>43</v>
      </c>
      <c r="O470" t="s">
        <v>44</v>
      </c>
      <c r="P470" t="s">
        <v>45</v>
      </c>
      <c r="Q470" t="s">
        <v>72</v>
      </c>
      <c r="R470" t="s">
        <v>195</v>
      </c>
      <c r="S470" t="s">
        <v>98</v>
      </c>
      <c r="T470" t="s">
        <v>1634</v>
      </c>
      <c r="U470" t="s">
        <v>59</v>
      </c>
      <c r="V470" t="s">
        <v>76</v>
      </c>
      <c r="W470" t="s">
        <v>77</v>
      </c>
      <c r="X470">
        <v>20</v>
      </c>
      <c r="Y470" t="s">
        <v>60</v>
      </c>
      <c r="Z470" t="s">
        <v>74</v>
      </c>
      <c r="AA470" t="s">
        <v>54</v>
      </c>
      <c r="AB470" t="s">
        <v>11</v>
      </c>
      <c r="AC470" t="s">
        <v>75</v>
      </c>
      <c r="AD470" t="s">
        <v>97</v>
      </c>
      <c r="AE470" t="s">
        <v>54</v>
      </c>
      <c r="AF470" t="s">
        <v>222</v>
      </c>
      <c r="AG470" t="s">
        <v>49</v>
      </c>
      <c r="AH470">
        <v>47</v>
      </c>
      <c r="AI470" t="s">
        <v>52</v>
      </c>
      <c r="AJ470" t="s">
        <v>51</v>
      </c>
      <c r="AK470" t="s">
        <v>50</v>
      </c>
      <c r="AL470" t="s">
        <v>54</v>
      </c>
      <c r="AM470" t="s">
        <v>11</v>
      </c>
      <c r="AN470" t="s">
        <v>61</v>
      </c>
      <c r="AO470" t="s">
        <v>62</v>
      </c>
      <c r="AP470" t="s">
        <v>1635</v>
      </c>
      <c r="AQ470" t="s">
        <v>63</v>
      </c>
      <c r="AR470">
        <v>0</v>
      </c>
      <c r="AS470">
        <v>0</v>
      </c>
      <c r="AT470">
        <v>0</v>
      </c>
      <c r="AU470">
        <v>1</v>
      </c>
      <c r="AV470" t="s">
        <v>228</v>
      </c>
      <c r="AW470">
        <v>12</v>
      </c>
      <c r="AX470" t="s">
        <v>64</v>
      </c>
      <c r="AY470">
        <v>1</v>
      </c>
      <c r="AZ470" t="s">
        <v>90</v>
      </c>
      <c r="BA470">
        <v>41.500749999999897</v>
      </c>
      <c r="BB470">
        <v>-81.687203999999895</v>
      </c>
      <c r="BC470">
        <v>2015</v>
      </c>
      <c r="BD470">
        <v>9</v>
      </c>
      <c r="BE470">
        <v>20752</v>
      </c>
      <c r="BF470">
        <v>162</v>
      </c>
      <c r="BG470">
        <v>390351077011</v>
      </c>
      <c r="BH470">
        <v>2142</v>
      </c>
      <c r="BI470">
        <v>1770609</v>
      </c>
      <c r="BJ470">
        <v>1377</v>
      </c>
      <c r="BK470">
        <v>688</v>
      </c>
      <c r="BL470">
        <v>689</v>
      </c>
      <c r="BM470">
        <v>31.1999999999999</v>
      </c>
      <c r="BN470">
        <v>19</v>
      </c>
      <c r="BO470">
        <v>0</v>
      </c>
      <c r="BP470">
        <v>0</v>
      </c>
      <c r="BQ470">
        <v>0</v>
      </c>
      <c r="BR470">
        <v>35</v>
      </c>
      <c r="BS470">
        <v>50</v>
      </c>
      <c r="BT470">
        <v>14</v>
      </c>
      <c r="BU470">
        <v>173</v>
      </c>
      <c r="BV470">
        <v>326</v>
      </c>
      <c r="BW470">
        <v>228</v>
      </c>
      <c r="BX470">
        <v>82</v>
      </c>
      <c r="BY470">
        <v>93</v>
      </c>
      <c r="BZ470">
        <v>60</v>
      </c>
      <c r="CA470">
        <v>93</v>
      </c>
      <c r="CB470">
        <v>168</v>
      </c>
      <c r="CC470">
        <v>7</v>
      </c>
      <c r="CD470">
        <v>19</v>
      </c>
      <c r="CE470">
        <v>10</v>
      </c>
      <c r="CF470">
        <v>0</v>
      </c>
      <c r="CG470">
        <v>0</v>
      </c>
      <c r="CH470">
        <v>0</v>
      </c>
      <c r="CI470">
        <v>0</v>
      </c>
      <c r="CJ470">
        <v>0</v>
      </c>
      <c r="CK470">
        <v>19</v>
      </c>
      <c r="CL470">
        <v>10</v>
      </c>
      <c r="CM470">
        <v>358</v>
      </c>
      <c r="CN470">
        <v>871</v>
      </c>
      <c r="CO470">
        <v>30</v>
      </c>
      <c r="CP470">
        <v>62</v>
      </c>
      <c r="CQ470">
        <v>0</v>
      </c>
      <c r="CR470">
        <v>19</v>
      </c>
      <c r="CS470">
        <v>37</v>
      </c>
      <c r="CT470">
        <v>22</v>
      </c>
      <c r="CU470">
        <v>1086</v>
      </c>
      <c r="CV470">
        <v>130</v>
      </c>
      <c r="CW470">
        <v>154</v>
      </c>
      <c r="CX470">
        <v>40</v>
      </c>
      <c r="CY470">
        <v>40</v>
      </c>
      <c r="CZ470">
        <v>101</v>
      </c>
      <c r="DA470">
        <v>0</v>
      </c>
      <c r="DB470">
        <v>310</v>
      </c>
      <c r="DC470">
        <v>152</v>
      </c>
      <c r="DD470">
        <v>140</v>
      </c>
      <c r="DE470">
        <v>19</v>
      </c>
      <c r="DF470">
        <v>36786</v>
      </c>
      <c r="DG470">
        <v>1.54</v>
      </c>
      <c r="DH470">
        <v>353</v>
      </c>
      <c r="DI470">
        <v>990</v>
      </c>
      <c r="DJ470">
        <v>896</v>
      </c>
      <c r="DK470">
        <v>94</v>
      </c>
      <c r="DL470">
        <v>55</v>
      </c>
      <c r="DM470">
        <f t="shared" si="77"/>
        <v>0</v>
      </c>
      <c r="DN470">
        <f t="shared" si="78"/>
        <v>0</v>
      </c>
      <c r="DO470">
        <f t="shared" si="79"/>
        <v>0</v>
      </c>
      <c r="DP470">
        <f t="shared" si="80"/>
        <v>0</v>
      </c>
      <c r="DQ470">
        <f t="shared" si="81"/>
        <v>1</v>
      </c>
      <c r="DR470">
        <f t="shared" si="82"/>
        <v>0</v>
      </c>
      <c r="DS470">
        <f t="shared" si="83"/>
        <v>0</v>
      </c>
      <c r="DT470">
        <f t="shared" si="84"/>
        <v>0</v>
      </c>
      <c r="DU470">
        <f t="shared" si="85"/>
        <v>0</v>
      </c>
      <c r="DV470">
        <f t="shared" si="86"/>
        <v>0</v>
      </c>
      <c r="DW470">
        <f t="shared" si="87"/>
        <v>0</v>
      </c>
    </row>
    <row r="471" spans="1:127" x14ac:dyDescent="0.25">
      <c r="A471">
        <v>20157027234</v>
      </c>
      <c r="B471">
        <v>4939</v>
      </c>
      <c r="C471" t="s">
        <v>65</v>
      </c>
      <c r="D471">
        <v>5.97</v>
      </c>
      <c r="E471">
        <v>20150403</v>
      </c>
      <c r="F471" t="s">
        <v>66</v>
      </c>
      <c r="G471">
        <v>6516</v>
      </c>
      <c r="H471">
        <v>0</v>
      </c>
      <c r="I471" t="s">
        <v>125</v>
      </c>
      <c r="J471">
        <v>9</v>
      </c>
      <c r="K471" t="s">
        <v>41</v>
      </c>
      <c r="L471" t="s">
        <v>42</v>
      </c>
      <c r="M471" t="s">
        <v>11</v>
      </c>
      <c r="N471" t="s">
        <v>43</v>
      </c>
      <c r="O471" t="s">
        <v>71</v>
      </c>
      <c r="P471" t="s">
        <v>45</v>
      </c>
      <c r="Q471" t="s">
        <v>72</v>
      </c>
      <c r="R471" t="s">
        <v>119</v>
      </c>
      <c r="S471" t="s">
        <v>122</v>
      </c>
      <c r="T471" t="s">
        <v>1636</v>
      </c>
      <c r="U471" t="s">
        <v>59</v>
      </c>
      <c r="V471" t="s">
        <v>51</v>
      </c>
      <c r="W471" t="s">
        <v>50</v>
      </c>
      <c r="X471">
        <v>53</v>
      </c>
      <c r="Y471" t="s">
        <v>60</v>
      </c>
      <c r="Z471" t="s">
        <v>74</v>
      </c>
      <c r="AA471" t="s">
        <v>54</v>
      </c>
      <c r="AB471" t="s">
        <v>11</v>
      </c>
      <c r="AC471" t="s">
        <v>86</v>
      </c>
      <c r="AD471" t="s">
        <v>97</v>
      </c>
      <c r="AE471" t="s">
        <v>54</v>
      </c>
      <c r="AF471" t="s">
        <v>158</v>
      </c>
      <c r="AG471" t="s">
        <v>129</v>
      </c>
      <c r="AH471">
        <v>52</v>
      </c>
      <c r="AI471" t="s">
        <v>52</v>
      </c>
      <c r="AJ471" t="s">
        <v>76</v>
      </c>
      <c r="AK471" t="s">
        <v>77</v>
      </c>
      <c r="AL471" t="s">
        <v>54</v>
      </c>
      <c r="AM471" t="s">
        <v>11</v>
      </c>
      <c r="AN471" t="s">
        <v>61</v>
      </c>
      <c r="AO471" t="s">
        <v>62</v>
      </c>
      <c r="AP471" t="s">
        <v>1637</v>
      </c>
      <c r="AQ471" t="s">
        <v>63</v>
      </c>
      <c r="AR471">
        <v>0</v>
      </c>
      <c r="AS471">
        <v>0</v>
      </c>
      <c r="AT471">
        <v>0</v>
      </c>
      <c r="AU471">
        <v>1</v>
      </c>
      <c r="AV471" t="s">
        <v>11</v>
      </c>
      <c r="AW471">
        <v>12</v>
      </c>
      <c r="AX471" t="s">
        <v>64</v>
      </c>
      <c r="AY471">
        <v>1</v>
      </c>
      <c r="AZ471" t="s">
        <v>90</v>
      </c>
      <c r="BA471">
        <v>41.4840599999999</v>
      </c>
      <c r="BB471">
        <v>-81.730459999999894</v>
      </c>
      <c r="BC471">
        <v>2015</v>
      </c>
      <c r="BD471">
        <v>4</v>
      </c>
      <c r="BE471">
        <v>20865</v>
      </c>
      <c r="BF471">
        <v>61</v>
      </c>
      <c r="BG471">
        <v>390351012001</v>
      </c>
      <c r="BH471">
        <v>1592</v>
      </c>
      <c r="BI471">
        <v>949879</v>
      </c>
      <c r="BJ471">
        <v>1304</v>
      </c>
      <c r="BK471">
        <v>639</v>
      </c>
      <c r="BL471">
        <v>665</v>
      </c>
      <c r="BM471">
        <v>32.1</v>
      </c>
      <c r="BN471">
        <v>174</v>
      </c>
      <c r="BO471">
        <v>64</v>
      </c>
      <c r="BP471">
        <v>62</v>
      </c>
      <c r="BQ471">
        <v>49</v>
      </c>
      <c r="BR471">
        <v>0</v>
      </c>
      <c r="BS471">
        <v>3</v>
      </c>
      <c r="BT471">
        <v>15</v>
      </c>
      <c r="BU471">
        <v>22</v>
      </c>
      <c r="BV471">
        <v>91</v>
      </c>
      <c r="BW471">
        <v>342</v>
      </c>
      <c r="BX471">
        <v>26</v>
      </c>
      <c r="BY471">
        <v>61</v>
      </c>
      <c r="BZ471">
        <v>51</v>
      </c>
      <c r="CA471">
        <v>93</v>
      </c>
      <c r="CB471">
        <v>48</v>
      </c>
      <c r="CC471">
        <v>47</v>
      </c>
      <c r="CD471">
        <v>53</v>
      </c>
      <c r="CE471">
        <v>8</v>
      </c>
      <c r="CF471">
        <v>15</v>
      </c>
      <c r="CG471">
        <v>24</v>
      </c>
      <c r="CH471">
        <v>44</v>
      </c>
      <c r="CI471">
        <v>6</v>
      </c>
      <c r="CJ471">
        <v>6</v>
      </c>
      <c r="CK471">
        <v>349</v>
      </c>
      <c r="CL471">
        <v>103</v>
      </c>
      <c r="CM471">
        <v>193</v>
      </c>
      <c r="CN471">
        <v>1028</v>
      </c>
      <c r="CO471">
        <v>0</v>
      </c>
      <c r="CP471">
        <v>0</v>
      </c>
      <c r="CQ471">
        <v>0</v>
      </c>
      <c r="CR471">
        <v>52</v>
      </c>
      <c r="CS471">
        <v>31</v>
      </c>
      <c r="CT471">
        <v>249</v>
      </c>
      <c r="CU471">
        <v>915</v>
      </c>
      <c r="CV471">
        <v>156</v>
      </c>
      <c r="CW471">
        <v>201</v>
      </c>
      <c r="CX471">
        <v>69</v>
      </c>
      <c r="CY471">
        <v>57</v>
      </c>
      <c r="CZ471">
        <v>120</v>
      </c>
      <c r="DA471">
        <v>48</v>
      </c>
      <c r="DB471">
        <v>133</v>
      </c>
      <c r="DC471">
        <v>96</v>
      </c>
      <c r="DD471">
        <v>18</v>
      </c>
      <c r="DE471">
        <v>17</v>
      </c>
      <c r="DF471">
        <v>21276</v>
      </c>
      <c r="DG471">
        <v>1.93</v>
      </c>
      <c r="DH471">
        <v>241</v>
      </c>
      <c r="DI471">
        <v>828</v>
      </c>
      <c r="DJ471">
        <v>676</v>
      </c>
      <c r="DK471">
        <v>152</v>
      </c>
      <c r="DL471">
        <v>213</v>
      </c>
      <c r="DM471">
        <f t="shared" si="77"/>
        <v>0</v>
      </c>
      <c r="DN471">
        <f t="shared" si="78"/>
        <v>0</v>
      </c>
      <c r="DO471">
        <f t="shared" si="79"/>
        <v>0</v>
      </c>
      <c r="DP471">
        <f t="shared" si="80"/>
        <v>0</v>
      </c>
      <c r="DQ471">
        <f t="shared" si="81"/>
        <v>1</v>
      </c>
      <c r="DR471">
        <f t="shared" si="82"/>
        <v>0</v>
      </c>
      <c r="DS471">
        <f t="shared" si="83"/>
        <v>0</v>
      </c>
      <c r="DT471">
        <f t="shared" si="84"/>
        <v>0</v>
      </c>
      <c r="DU471">
        <f t="shared" si="85"/>
        <v>0</v>
      </c>
      <c r="DV471">
        <f t="shared" si="86"/>
        <v>0</v>
      </c>
      <c r="DW471">
        <f t="shared" si="87"/>
        <v>0</v>
      </c>
    </row>
    <row r="472" spans="1:127" x14ac:dyDescent="0.25">
      <c r="A472">
        <v>20157027434</v>
      </c>
      <c r="B472">
        <v>5232</v>
      </c>
      <c r="C472" t="s">
        <v>1638</v>
      </c>
      <c r="D472">
        <v>7.0000000000000007E-2</v>
      </c>
      <c r="E472">
        <v>20150412</v>
      </c>
      <c r="F472" t="s">
        <v>1639</v>
      </c>
      <c r="G472">
        <v>1415</v>
      </c>
      <c r="H472">
        <v>0</v>
      </c>
      <c r="I472" t="s">
        <v>161</v>
      </c>
      <c r="J472">
        <v>8</v>
      </c>
      <c r="K472" t="s">
        <v>41</v>
      </c>
      <c r="L472" t="s">
        <v>42</v>
      </c>
      <c r="M472" t="s">
        <v>11</v>
      </c>
      <c r="N472" t="s">
        <v>43</v>
      </c>
      <c r="O472" t="s">
        <v>71</v>
      </c>
      <c r="P472" t="s">
        <v>45</v>
      </c>
      <c r="Q472" t="s">
        <v>94</v>
      </c>
      <c r="R472" t="s">
        <v>87</v>
      </c>
      <c r="S472" t="s">
        <v>48</v>
      </c>
      <c r="T472" t="s">
        <v>1640</v>
      </c>
      <c r="U472" t="s">
        <v>49</v>
      </c>
      <c r="V472" t="s">
        <v>47</v>
      </c>
      <c r="W472" t="s">
        <v>47</v>
      </c>
      <c r="X472" t="s">
        <v>11</v>
      </c>
      <c r="Y472" t="s">
        <v>11</v>
      </c>
      <c r="Z472" t="s">
        <v>74</v>
      </c>
      <c r="AA472">
        <v>0</v>
      </c>
      <c r="AB472" t="s">
        <v>11</v>
      </c>
      <c r="AC472" t="s">
        <v>75</v>
      </c>
      <c r="AD472" t="s">
        <v>97</v>
      </c>
      <c r="AE472" t="s">
        <v>47</v>
      </c>
      <c r="AF472" t="s">
        <v>47</v>
      </c>
      <c r="AG472" t="s">
        <v>59</v>
      </c>
      <c r="AH472">
        <v>57</v>
      </c>
      <c r="AI472" t="s">
        <v>60</v>
      </c>
      <c r="AJ472" t="s">
        <v>47</v>
      </c>
      <c r="AK472" t="s">
        <v>47</v>
      </c>
      <c r="AL472" t="s">
        <v>54</v>
      </c>
      <c r="AM472" t="s">
        <v>11</v>
      </c>
      <c r="AN472" t="s">
        <v>61</v>
      </c>
      <c r="AO472" t="s">
        <v>62</v>
      </c>
      <c r="AP472" t="s">
        <v>1641</v>
      </c>
      <c r="AQ472" t="s">
        <v>63</v>
      </c>
      <c r="AR472">
        <v>0</v>
      </c>
      <c r="AS472">
        <v>0</v>
      </c>
      <c r="AT472">
        <v>1</v>
      </c>
      <c r="AU472">
        <v>0</v>
      </c>
      <c r="AV472" t="s">
        <v>228</v>
      </c>
      <c r="AW472">
        <v>12</v>
      </c>
      <c r="AX472" t="s">
        <v>64</v>
      </c>
      <c r="AY472">
        <v>1</v>
      </c>
      <c r="AZ472" t="s">
        <v>1</v>
      </c>
      <c r="BA472">
        <v>41.497860000000003</v>
      </c>
      <c r="BB472">
        <v>-81.699479999999895</v>
      </c>
      <c r="BC472">
        <v>2015</v>
      </c>
      <c r="BD472">
        <v>4</v>
      </c>
      <c r="BE472">
        <v>20875</v>
      </c>
      <c r="BF472">
        <v>162</v>
      </c>
      <c r="BG472">
        <v>390351077011</v>
      </c>
      <c r="BH472">
        <v>2142</v>
      </c>
      <c r="BI472">
        <v>1770609</v>
      </c>
      <c r="BJ472">
        <v>1377</v>
      </c>
      <c r="BK472">
        <v>688</v>
      </c>
      <c r="BL472">
        <v>689</v>
      </c>
      <c r="BM472">
        <v>31.1999999999999</v>
      </c>
      <c r="BN472">
        <v>19</v>
      </c>
      <c r="BO472">
        <v>0</v>
      </c>
      <c r="BP472">
        <v>0</v>
      </c>
      <c r="BQ472">
        <v>0</v>
      </c>
      <c r="BR472">
        <v>35</v>
      </c>
      <c r="BS472">
        <v>50</v>
      </c>
      <c r="BT472">
        <v>14</v>
      </c>
      <c r="BU472">
        <v>173</v>
      </c>
      <c r="BV472">
        <v>326</v>
      </c>
      <c r="BW472">
        <v>228</v>
      </c>
      <c r="BX472">
        <v>82</v>
      </c>
      <c r="BY472">
        <v>93</v>
      </c>
      <c r="BZ472">
        <v>60</v>
      </c>
      <c r="CA472">
        <v>93</v>
      </c>
      <c r="CB472">
        <v>168</v>
      </c>
      <c r="CC472">
        <v>7</v>
      </c>
      <c r="CD472">
        <v>19</v>
      </c>
      <c r="CE472">
        <v>10</v>
      </c>
      <c r="CF472">
        <v>0</v>
      </c>
      <c r="CG472">
        <v>0</v>
      </c>
      <c r="CH472">
        <v>0</v>
      </c>
      <c r="CI472">
        <v>0</v>
      </c>
      <c r="CJ472">
        <v>0</v>
      </c>
      <c r="CK472">
        <v>19</v>
      </c>
      <c r="CL472">
        <v>10</v>
      </c>
      <c r="CM472">
        <v>358</v>
      </c>
      <c r="CN472">
        <v>871</v>
      </c>
      <c r="CO472">
        <v>30</v>
      </c>
      <c r="CP472">
        <v>62</v>
      </c>
      <c r="CQ472">
        <v>0</v>
      </c>
      <c r="CR472">
        <v>19</v>
      </c>
      <c r="CS472">
        <v>37</v>
      </c>
      <c r="CT472">
        <v>22</v>
      </c>
      <c r="CU472">
        <v>1086</v>
      </c>
      <c r="CV472">
        <v>130</v>
      </c>
      <c r="CW472">
        <v>154</v>
      </c>
      <c r="CX472">
        <v>40</v>
      </c>
      <c r="CY472">
        <v>40</v>
      </c>
      <c r="CZ472">
        <v>101</v>
      </c>
      <c r="DA472">
        <v>0</v>
      </c>
      <c r="DB472">
        <v>310</v>
      </c>
      <c r="DC472">
        <v>152</v>
      </c>
      <c r="DD472">
        <v>140</v>
      </c>
      <c r="DE472">
        <v>19</v>
      </c>
      <c r="DF472">
        <v>36786</v>
      </c>
      <c r="DG472">
        <v>1.54</v>
      </c>
      <c r="DH472">
        <v>353</v>
      </c>
      <c r="DI472">
        <v>990</v>
      </c>
      <c r="DJ472">
        <v>896</v>
      </c>
      <c r="DK472">
        <v>94</v>
      </c>
      <c r="DL472">
        <v>55</v>
      </c>
      <c r="DM472">
        <f t="shared" si="77"/>
        <v>0</v>
      </c>
      <c r="DN472">
        <f t="shared" si="78"/>
        <v>0</v>
      </c>
      <c r="DO472">
        <f t="shared" si="79"/>
        <v>0</v>
      </c>
      <c r="DP472">
        <f t="shared" si="80"/>
        <v>0</v>
      </c>
      <c r="DQ472">
        <f t="shared" si="81"/>
        <v>1</v>
      </c>
      <c r="DR472">
        <f t="shared" si="82"/>
        <v>0</v>
      </c>
      <c r="DS472">
        <f t="shared" si="83"/>
        <v>0</v>
      </c>
      <c r="DT472">
        <f t="shared" si="84"/>
        <v>0</v>
      </c>
      <c r="DU472">
        <f t="shared" si="85"/>
        <v>0</v>
      </c>
      <c r="DV472">
        <f t="shared" si="86"/>
        <v>0</v>
      </c>
      <c r="DW472">
        <f t="shared" si="87"/>
        <v>0</v>
      </c>
    </row>
    <row r="473" spans="1:127" x14ac:dyDescent="0.25">
      <c r="A473">
        <v>20157027641</v>
      </c>
      <c r="B473">
        <v>5201</v>
      </c>
      <c r="C473" t="s">
        <v>219</v>
      </c>
      <c r="D473">
        <v>99.989999999999895</v>
      </c>
      <c r="E473">
        <v>20150411</v>
      </c>
      <c r="F473" t="s">
        <v>828</v>
      </c>
      <c r="G473">
        <v>3490</v>
      </c>
      <c r="H473">
        <v>0</v>
      </c>
      <c r="I473" t="s">
        <v>102</v>
      </c>
      <c r="J473">
        <v>22</v>
      </c>
      <c r="K473" t="s">
        <v>68</v>
      </c>
      <c r="L473" t="s">
        <v>42</v>
      </c>
      <c r="M473" t="s">
        <v>11</v>
      </c>
      <c r="N473" t="s">
        <v>43</v>
      </c>
      <c r="O473" t="s">
        <v>71</v>
      </c>
      <c r="P473" t="s">
        <v>45</v>
      </c>
      <c r="Q473" t="s">
        <v>72</v>
      </c>
      <c r="R473" t="s">
        <v>47</v>
      </c>
      <c r="S473" t="s">
        <v>48</v>
      </c>
      <c r="T473" t="s">
        <v>1642</v>
      </c>
      <c r="U473" t="s">
        <v>110</v>
      </c>
      <c r="V473" t="s">
        <v>51</v>
      </c>
      <c r="W473" t="s">
        <v>50</v>
      </c>
      <c r="X473" t="s">
        <v>11</v>
      </c>
      <c r="Y473" t="s">
        <v>11</v>
      </c>
      <c r="Z473" t="s">
        <v>74</v>
      </c>
      <c r="AA473">
        <v>0</v>
      </c>
      <c r="AB473" t="s">
        <v>11</v>
      </c>
      <c r="AC473" t="s">
        <v>55</v>
      </c>
      <c r="AD473" t="s">
        <v>56</v>
      </c>
      <c r="AE473" t="s">
        <v>47</v>
      </c>
      <c r="AF473" t="s">
        <v>98</v>
      </c>
      <c r="AG473" t="s">
        <v>59</v>
      </c>
      <c r="AH473">
        <v>57</v>
      </c>
      <c r="AI473" t="s">
        <v>60</v>
      </c>
      <c r="AJ473" t="s">
        <v>50</v>
      </c>
      <c r="AK473" t="s">
        <v>51</v>
      </c>
      <c r="AL473" t="s">
        <v>54</v>
      </c>
      <c r="AM473" t="s">
        <v>11</v>
      </c>
      <c r="AN473" t="s">
        <v>61</v>
      </c>
      <c r="AO473" t="s">
        <v>62</v>
      </c>
      <c r="AP473" t="s">
        <v>1643</v>
      </c>
      <c r="AQ473" t="s">
        <v>63</v>
      </c>
      <c r="AR473">
        <v>0</v>
      </c>
      <c r="AS473">
        <v>1</v>
      </c>
      <c r="AT473">
        <v>0</v>
      </c>
      <c r="AU473">
        <v>0</v>
      </c>
      <c r="AV473" t="s">
        <v>11</v>
      </c>
      <c r="AW473">
        <v>12</v>
      </c>
      <c r="AX473" t="s">
        <v>64</v>
      </c>
      <c r="AY473">
        <v>1</v>
      </c>
      <c r="AZ473" t="s">
        <v>90</v>
      </c>
      <c r="BA473">
        <v>41.459332000000003</v>
      </c>
      <c r="BB473">
        <v>-81.718536</v>
      </c>
      <c r="BC473">
        <v>2015</v>
      </c>
      <c r="BD473">
        <v>4</v>
      </c>
      <c r="BE473">
        <v>20935</v>
      </c>
      <c r="BF473">
        <v>132</v>
      </c>
      <c r="BG473">
        <v>390351053004</v>
      </c>
      <c r="BH473">
        <v>1779</v>
      </c>
      <c r="BI473">
        <v>139608</v>
      </c>
      <c r="BJ473">
        <v>1142</v>
      </c>
      <c r="BK473">
        <v>574</v>
      </c>
      <c r="BL473">
        <v>568</v>
      </c>
      <c r="BM473">
        <v>34.5</v>
      </c>
      <c r="BN473">
        <v>103</v>
      </c>
      <c r="BO473">
        <v>52</v>
      </c>
      <c r="BP473">
        <v>70</v>
      </c>
      <c r="BQ473">
        <v>45</v>
      </c>
      <c r="BR473">
        <v>19</v>
      </c>
      <c r="BS473">
        <v>28</v>
      </c>
      <c r="BT473">
        <v>9</v>
      </c>
      <c r="BU473">
        <v>0</v>
      </c>
      <c r="BV473">
        <v>121</v>
      </c>
      <c r="BW473">
        <v>137</v>
      </c>
      <c r="BX473">
        <v>102</v>
      </c>
      <c r="BY473">
        <v>114</v>
      </c>
      <c r="BZ473">
        <v>111</v>
      </c>
      <c r="CA473">
        <v>76</v>
      </c>
      <c r="CB473">
        <v>17</v>
      </c>
      <c r="CC473">
        <v>9</v>
      </c>
      <c r="CD473">
        <v>49</v>
      </c>
      <c r="CE473">
        <v>9</v>
      </c>
      <c r="CF473">
        <v>0</v>
      </c>
      <c r="CG473">
        <v>19</v>
      </c>
      <c r="CH473">
        <v>5</v>
      </c>
      <c r="CI473">
        <v>12</v>
      </c>
      <c r="CJ473">
        <v>35</v>
      </c>
      <c r="CK473">
        <v>270</v>
      </c>
      <c r="CL473">
        <v>80</v>
      </c>
      <c r="CM473">
        <v>229</v>
      </c>
      <c r="CN473">
        <v>728</v>
      </c>
      <c r="CO473">
        <v>0</v>
      </c>
      <c r="CP473">
        <v>0</v>
      </c>
      <c r="CQ473">
        <v>0</v>
      </c>
      <c r="CR473">
        <v>137</v>
      </c>
      <c r="CS473">
        <v>48</v>
      </c>
      <c r="CT473">
        <v>497</v>
      </c>
      <c r="CU473">
        <v>816</v>
      </c>
      <c r="CV473">
        <v>360</v>
      </c>
      <c r="CW473">
        <v>118</v>
      </c>
      <c r="CX473">
        <v>141</v>
      </c>
      <c r="CY473">
        <v>63</v>
      </c>
      <c r="CZ473">
        <v>113</v>
      </c>
      <c r="DA473">
        <v>21</v>
      </c>
      <c r="DB473">
        <v>0</v>
      </c>
      <c r="DC473">
        <v>0</v>
      </c>
      <c r="DD473">
        <v>0</v>
      </c>
      <c r="DE473">
        <v>0</v>
      </c>
      <c r="DF473">
        <v>28427</v>
      </c>
      <c r="DG473">
        <v>3.54</v>
      </c>
      <c r="DH473">
        <v>55</v>
      </c>
      <c r="DI473">
        <v>405</v>
      </c>
      <c r="DJ473">
        <v>323</v>
      </c>
      <c r="DK473">
        <v>82</v>
      </c>
      <c r="DL473">
        <v>87</v>
      </c>
      <c r="DM473">
        <f t="shared" si="77"/>
        <v>0</v>
      </c>
      <c r="DN473">
        <f t="shared" si="78"/>
        <v>0</v>
      </c>
      <c r="DO473">
        <f t="shared" si="79"/>
        <v>0</v>
      </c>
      <c r="DP473">
        <f t="shared" si="80"/>
        <v>0</v>
      </c>
      <c r="DQ473">
        <f t="shared" si="81"/>
        <v>1</v>
      </c>
      <c r="DR473">
        <f t="shared" si="82"/>
        <v>0</v>
      </c>
      <c r="DS473">
        <f t="shared" si="83"/>
        <v>0</v>
      </c>
      <c r="DT473">
        <f t="shared" si="84"/>
        <v>0</v>
      </c>
      <c r="DU473">
        <f t="shared" si="85"/>
        <v>0</v>
      </c>
      <c r="DV473">
        <f t="shared" si="86"/>
        <v>0</v>
      </c>
      <c r="DW473">
        <f t="shared" si="87"/>
        <v>0</v>
      </c>
    </row>
    <row r="474" spans="1:127" x14ac:dyDescent="0.25">
      <c r="A474">
        <v>20157024361</v>
      </c>
      <c r="B474">
        <v>4745</v>
      </c>
      <c r="C474" t="s">
        <v>65</v>
      </c>
      <c r="D474">
        <v>5.98</v>
      </c>
      <c r="E474">
        <v>20150329</v>
      </c>
      <c r="F474" t="s">
        <v>66</v>
      </c>
      <c r="G474" t="s">
        <v>269</v>
      </c>
      <c r="H474">
        <v>0</v>
      </c>
      <c r="I474" t="s">
        <v>161</v>
      </c>
      <c r="J474">
        <v>10</v>
      </c>
      <c r="K474" t="s">
        <v>41</v>
      </c>
      <c r="L474" t="s">
        <v>42</v>
      </c>
      <c r="M474" t="s">
        <v>11</v>
      </c>
      <c r="N474" t="s">
        <v>43</v>
      </c>
      <c r="O474" t="s">
        <v>71</v>
      </c>
      <c r="P474" t="s">
        <v>45</v>
      </c>
      <c r="Q474" t="s">
        <v>47</v>
      </c>
      <c r="R474" t="s">
        <v>274</v>
      </c>
      <c r="S474" t="s">
        <v>96</v>
      </c>
      <c r="T474" t="s">
        <v>1644</v>
      </c>
      <c r="U474" t="s">
        <v>49</v>
      </c>
      <c r="V474" t="s">
        <v>51</v>
      </c>
      <c r="W474" t="s">
        <v>77</v>
      </c>
      <c r="X474">
        <v>24</v>
      </c>
      <c r="Y474" t="s">
        <v>60</v>
      </c>
      <c r="Z474" t="s">
        <v>85</v>
      </c>
      <c r="AA474" t="s">
        <v>54</v>
      </c>
      <c r="AB474" t="s">
        <v>11</v>
      </c>
      <c r="AC474" t="s">
        <v>86</v>
      </c>
      <c r="AD474" t="s">
        <v>56</v>
      </c>
      <c r="AE474" t="s">
        <v>47</v>
      </c>
      <c r="AF474" t="s">
        <v>122</v>
      </c>
      <c r="AG474" t="s">
        <v>59</v>
      </c>
      <c r="AH474">
        <v>50</v>
      </c>
      <c r="AI474" t="s">
        <v>60</v>
      </c>
      <c r="AJ474" t="s">
        <v>50</v>
      </c>
      <c r="AK474" t="s">
        <v>51</v>
      </c>
      <c r="AL474" t="s">
        <v>54</v>
      </c>
      <c r="AM474" t="s">
        <v>11</v>
      </c>
      <c r="AN474" t="s">
        <v>61</v>
      </c>
      <c r="AO474" t="s">
        <v>62</v>
      </c>
      <c r="AP474" t="s">
        <v>1645</v>
      </c>
      <c r="AQ474" t="s">
        <v>63</v>
      </c>
      <c r="AR474">
        <v>0</v>
      </c>
      <c r="AS474">
        <v>0</v>
      </c>
      <c r="AT474">
        <v>0</v>
      </c>
      <c r="AU474">
        <v>1</v>
      </c>
      <c r="AV474" t="s">
        <v>11</v>
      </c>
      <c r="AW474">
        <v>12</v>
      </c>
      <c r="AX474" t="s">
        <v>64</v>
      </c>
      <c r="AY474">
        <v>1</v>
      </c>
      <c r="AZ474" t="s">
        <v>90</v>
      </c>
      <c r="BA474">
        <v>41.484095000000003</v>
      </c>
      <c r="BB474">
        <v>-81.730337000000006</v>
      </c>
      <c r="BC474">
        <v>2015</v>
      </c>
      <c r="BD474">
        <v>3</v>
      </c>
      <c r="BE474">
        <v>20982</v>
      </c>
      <c r="BF474">
        <v>61</v>
      </c>
      <c r="BG474">
        <v>390351012001</v>
      </c>
      <c r="BH474">
        <v>1592</v>
      </c>
      <c r="BI474">
        <v>949879</v>
      </c>
      <c r="BJ474">
        <v>1304</v>
      </c>
      <c r="BK474">
        <v>639</v>
      </c>
      <c r="BL474">
        <v>665</v>
      </c>
      <c r="BM474">
        <v>32.1</v>
      </c>
      <c r="BN474">
        <v>174</v>
      </c>
      <c r="BO474">
        <v>64</v>
      </c>
      <c r="BP474">
        <v>62</v>
      </c>
      <c r="BQ474">
        <v>49</v>
      </c>
      <c r="BR474">
        <v>0</v>
      </c>
      <c r="BS474">
        <v>3</v>
      </c>
      <c r="BT474">
        <v>15</v>
      </c>
      <c r="BU474">
        <v>22</v>
      </c>
      <c r="BV474">
        <v>91</v>
      </c>
      <c r="BW474">
        <v>342</v>
      </c>
      <c r="BX474">
        <v>26</v>
      </c>
      <c r="BY474">
        <v>61</v>
      </c>
      <c r="BZ474">
        <v>51</v>
      </c>
      <c r="CA474">
        <v>93</v>
      </c>
      <c r="CB474">
        <v>48</v>
      </c>
      <c r="CC474">
        <v>47</v>
      </c>
      <c r="CD474">
        <v>53</v>
      </c>
      <c r="CE474">
        <v>8</v>
      </c>
      <c r="CF474">
        <v>15</v>
      </c>
      <c r="CG474">
        <v>24</v>
      </c>
      <c r="CH474">
        <v>44</v>
      </c>
      <c r="CI474">
        <v>6</v>
      </c>
      <c r="CJ474">
        <v>6</v>
      </c>
      <c r="CK474">
        <v>349</v>
      </c>
      <c r="CL474">
        <v>103</v>
      </c>
      <c r="CM474">
        <v>193</v>
      </c>
      <c r="CN474">
        <v>1028</v>
      </c>
      <c r="CO474">
        <v>0</v>
      </c>
      <c r="CP474">
        <v>0</v>
      </c>
      <c r="CQ474">
        <v>0</v>
      </c>
      <c r="CR474">
        <v>52</v>
      </c>
      <c r="CS474">
        <v>31</v>
      </c>
      <c r="CT474">
        <v>249</v>
      </c>
      <c r="CU474">
        <v>915</v>
      </c>
      <c r="CV474">
        <v>156</v>
      </c>
      <c r="CW474">
        <v>201</v>
      </c>
      <c r="CX474">
        <v>69</v>
      </c>
      <c r="CY474">
        <v>57</v>
      </c>
      <c r="CZ474">
        <v>120</v>
      </c>
      <c r="DA474">
        <v>48</v>
      </c>
      <c r="DB474">
        <v>133</v>
      </c>
      <c r="DC474">
        <v>96</v>
      </c>
      <c r="DD474">
        <v>18</v>
      </c>
      <c r="DE474">
        <v>17</v>
      </c>
      <c r="DF474">
        <v>21276</v>
      </c>
      <c r="DG474">
        <v>1.93</v>
      </c>
      <c r="DH474">
        <v>241</v>
      </c>
      <c r="DI474">
        <v>828</v>
      </c>
      <c r="DJ474">
        <v>676</v>
      </c>
      <c r="DK474">
        <v>152</v>
      </c>
      <c r="DL474">
        <v>213</v>
      </c>
      <c r="DM474">
        <f t="shared" si="77"/>
        <v>0</v>
      </c>
      <c r="DN474">
        <f t="shared" si="78"/>
        <v>0</v>
      </c>
      <c r="DO474">
        <f t="shared" si="79"/>
        <v>0</v>
      </c>
      <c r="DP474">
        <f t="shared" si="80"/>
        <v>0</v>
      </c>
      <c r="DQ474">
        <f t="shared" si="81"/>
        <v>1</v>
      </c>
      <c r="DR474">
        <f t="shared" si="82"/>
        <v>0</v>
      </c>
      <c r="DS474">
        <f t="shared" si="83"/>
        <v>0</v>
      </c>
      <c r="DT474">
        <f t="shared" si="84"/>
        <v>0</v>
      </c>
      <c r="DU474">
        <f t="shared" si="85"/>
        <v>0</v>
      </c>
      <c r="DV474">
        <f t="shared" si="86"/>
        <v>0</v>
      </c>
      <c r="DW474">
        <f t="shared" si="87"/>
        <v>0</v>
      </c>
    </row>
    <row r="475" spans="1:127" x14ac:dyDescent="0.25">
      <c r="A475">
        <v>20157088174</v>
      </c>
      <c r="B475">
        <v>16514</v>
      </c>
      <c r="C475" t="s">
        <v>113</v>
      </c>
      <c r="D475">
        <v>0.27</v>
      </c>
      <c r="E475">
        <v>20151201</v>
      </c>
      <c r="F475" t="s">
        <v>114</v>
      </c>
      <c r="G475" t="s">
        <v>243</v>
      </c>
      <c r="H475">
        <v>0</v>
      </c>
      <c r="I475" t="s">
        <v>115</v>
      </c>
      <c r="J475">
        <v>19</v>
      </c>
      <c r="K475" t="s">
        <v>68</v>
      </c>
      <c r="L475" t="s">
        <v>42</v>
      </c>
      <c r="M475" t="s">
        <v>11</v>
      </c>
      <c r="N475" t="s">
        <v>43</v>
      </c>
      <c r="O475" t="s">
        <v>156</v>
      </c>
      <c r="P475" t="s">
        <v>104</v>
      </c>
      <c r="Q475" t="s">
        <v>46</v>
      </c>
      <c r="R475" t="s">
        <v>83</v>
      </c>
      <c r="S475" t="s">
        <v>84</v>
      </c>
      <c r="T475" t="s">
        <v>1646</v>
      </c>
      <c r="U475" t="s">
        <v>59</v>
      </c>
      <c r="V475" t="s">
        <v>47</v>
      </c>
      <c r="W475" t="s">
        <v>47</v>
      </c>
      <c r="X475">
        <v>46</v>
      </c>
      <c r="Y475" t="s">
        <v>60</v>
      </c>
      <c r="Z475" t="s">
        <v>85</v>
      </c>
      <c r="AA475" t="s">
        <v>54</v>
      </c>
      <c r="AB475" t="s">
        <v>11</v>
      </c>
      <c r="AC475" t="s">
        <v>75</v>
      </c>
      <c r="AD475" t="s">
        <v>97</v>
      </c>
      <c r="AE475" t="s">
        <v>87</v>
      </c>
      <c r="AF475" t="s">
        <v>48</v>
      </c>
      <c r="AG475" t="s">
        <v>89</v>
      </c>
      <c r="AH475">
        <v>60</v>
      </c>
      <c r="AI475" t="s">
        <v>60</v>
      </c>
      <c r="AJ475" t="s">
        <v>50</v>
      </c>
      <c r="AK475" t="s">
        <v>51</v>
      </c>
      <c r="AL475" t="s">
        <v>54</v>
      </c>
      <c r="AM475" t="s">
        <v>11</v>
      </c>
      <c r="AN475" t="s">
        <v>61</v>
      </c>
      <c r="AO475" t="s">
        <v>62</v>
      </c>
      <c r="AP475" t="s">
        <v>1647</v>
      </c>
      <c r="AQ475" t="s">
        <v>63</v>
      </c>
      <c r="AR475">
        <v>0</v>
      </c>
      <c r="AS475">
        <v>0</v>
      </c>
      <c r="AT475">
        <v>0</v>
      </c>
      <c r="AU475">
        <v>1</v>
      </c>
      <c r="AV475" t="s">
        <v>11</v>
      </c>
      <c r="AW475">
        <v>12</v>
      </c>
      <c r="AX475" t="s">
        <v>64</v>
      </c>
      <c r="AY475">
        <v>1</v>
      </c>
      <c r="AZ475" t="s">
        <v>90</v>
      </c>
      <c r="BA475">
        <v>41.496651</v>
      </c>
      <c r="BB475">
        <v>-81.6904609999999</v>
      </c>
      <c r="BC475">
        <v>2015</v>
      </c>
      <c r="BD475">
        <v>12</v>
      </c>
      <c r="BE475">
        <v>21098</v>
      </c>
      <c r="BF475">
        <v>162</v>
      </c>
      <c r="BG475">
        <v>390351077011</v>
      </c>
      <c r="BH475">
        <v>2142</v>
      </c>
      <c r="BI475">
        <v>1770609</v>
      </c>
      <c r="BJ475">
        <v>1377</v>
      </c>
      <c r="BK475">
        <v>688</v>
      </c>
      <c r="BL475">
        <v>689</v>
      </c>
      <c r="BM475">
        <v>31.1999999999999</v>
      </c>
      <c r="BN475">
        <v>19</v>
      </c>
      <c r="BO475">
        <v>0</v>
      </c>
      <c r="BP475">
        <v>0</v>
      </c>
      <c r="BQ475">
        <v>0</v>
      </c>
      <c r="BR475">
        <v>35</v>
      </c>
      <c r="BS475">
        <v>50</v>
      </c>
      <c r="BT475">
        <v>14</v>
      </c>
      <c r="BU475">
        <v>173</v>
      </c>
      <c r="BV475">
        <v>326</v>
      </c>
      <c r="BW475">
        <v>228</v>
      </c>
      <c r="BX475">
        <v>82</v>
      </c>
      <c r="BY475">
        <v>93</v>
      </c>
      <c r="BZ475">
        <v>60</v>
      </c>
      <c r="CA475">
        <v>93</v>
      </c>
      <c r="CB475">
        <v>168</v>
      </c>
      <c r="CC475">
        <v>7</v>
      </c>
      <c r="CD475">
        <v>19</v>
      </c>
      <c r="CE475">
        <v>10</v>
      </c>
      <c r="CF475">
        <v>0</v>
      </c>
      <c r="CG475">
        <v>0</v>
      </c>
      <c r="CH475">
        <v>0</v>
      </c>
      <c r="CI475">
        <v>0</v>
      </c>
      <c r="CJ475">
        <v>0</v>
      </c>
      <c r="CK475">
        <v>19</v>
      </c>
      <c r="CL475">
        <v>10</v>
      </c>
      <c r="CM475">
        <v>358</v>
      </c>
      <c r="CN475">
        <v>871</v>
      </c>
      <c r="CO475">
        <v>30</v>
      </c>
      <c r="CP475">
        <v>62</v>
      </c>
      <c r="CQ475">
        <v>0</v>
      </c>
      <c r="CR475">
        <v>19</v>
      </c>
      <c r="CS475">
        <v>37</v>
      </c>
      <c r="CT475">
        <v>22</v>
      </c>
      <c r="CU475">
        <v>1086</v>
      </c>
      <c r="CV475">
        <v>130</v>
      </c>
      <c r="CW475">
        <v>154</v>
      </c>
      <c r="CX475">
        <v>40</v>
      </c>
      <c r="CY475">
        <v>40</v>
      </c>
      <c r="CZ475">
        <v>101</v>
      </c>
      <c r="DA475">
        <v>0</v>
      </c>
      <c r="DB475">
        <v>310</v>
      </c>
      <c r="DC475">
        <v>152</v>
      </c>
      <c r="DD475">
        <v>140</v>
      </c>
      <c r="DE475">
        <v>19</v>
      </c>
      <c r="DF475">
        <v>36786</v>
      </c>
      <c r="DG475">
        <v>1.54</v>
      </c>
      <c r="DH475">
        <v>353</v>
      </c>
      <c r="DI475">
        <v>990</v>
      </c>
      <c r="DJ475">
        <v>896</v>
      </c>
      <c r="DK475">
        <v>94</v>
      </c>
      <c r="DL475">
        <v>55</v>
      </c>
      <c r="DM475">
        <f t="shared" si="77"/>
        <v>0</v>
      </c>
      <c r="DN475">
        <f t="shared" si="78"/>
        <v>0</v>
      </c>
      <c r="DO475">
        <f t="shared" si="79"/>
        <v>0</v>
      </c>
      <c r="DP475">
        <f t="shared" si="80"/>
        <v>0</v>
      </c>
      <c r="DQ475">
        <f t="shared" si="81"/>
        <v>1</v>
      </c>
      <c r="DR475">
        <f t="shared" si="82"/>
        <v>0</v>
      </c>
      <c r="DS475">
        <f t="shared" si="83"/>
        <v>0</v>
      </c>
      <c r="DT475">
        <f t="shared" si="84"/>
        <v>0</v>
      </c>
      <c r="DU475">
        <f t="shared" si="85"/>
        <v>0</v>
      </c>
      <c r="DV475">
        <f t="shared" si="86"/>
        <v>0</v>
      </c>
      <c r="DW475">
        <f t="shared" si="87"/>
        <v>0</v>
      </c>
    </row>
    <row r="476" spans="1:127" x14ac:dyDescent="0.25">
      <c r="A476">
        <v>20157092181</v>
      </c>
      <c r="B476">
        <v>17544</v>
      </c>
      <c r="C476" t="s">
        <v>107</v>
      </c>
      <c r="D476">
        <v>15.73</v>
      </c>
      <c r="E476">
        <v>20151228</v>
      </c>
      <c r="F476" t="s">
        <v>108</v>
      </c>
      <c r="G476" t="s">
        <v>237</v>
      </c>
      <c r="H476">
        <v>0</v>
      </c>
      <c r="I476" t="s">
        <v>40</v>
      </c>
      <c r="J476">
        <v>17</v>
      </c>
      <c r="K476" t="s">
        <v>118</v>
      </c>
      <c r="L476" t="s">
        <v>42</v>
      </c>
      <c r="M476" t="s">
        <v>11</v>
      </c>
      <c r="N476" t="s">
        <v>43</v>
      </c>
      <c r="O476" t="s">
        <v>121</v>
      </c>
      <c r="P476" t="s">
        <v>104</v>
      </c>
      <c r="Q476" t="s">
        <v>46</v>
      </c>
      <c r="R476" t="s">
        <v>274</v>
      </c>
      <c r="S476" t="s">
        <v>48</v>
      </c>
      <c r="T476" t="s">
        <v>1648</v>
      </c>
      <c r="U476" t="s">
        <v>89</v>
      </c>
      <c r="V476" t="s">
        <v>51</v>
      </c>
      <c r="W476" t="s">
        <v>50</v>
      </c>
      <c r="X476">
        <v>48</v>
      </c>
      <c r="Y476" t="s">
        <v>60</v>
      </c>
      <c r="Z476" t="s">
        <v>85</v>
      </c>
      <c r="AA476" t="s">
        <v>54</v>
      </c>
      <c r="AB476" t="s">
        <v>11</v>
      </c>
      <c r="AC476" t="s">
        <v>86</v>
      </c>
      <c r="AD476" t="s">
        <v>56</v>
      </c>
      <c r="AE476" t="s">
        <v>57</v>
      </c>
      <c r="AF476" t="s">
        <v>122</v>
      </c>
      <c r="AG476" t="s">
        <v>59</v>
      </c>
      <c r="AH476">
        <v>30</v>
      </c>
      <c r="AI476" t="s">
        <v>60</v>
      </c>
      <c r="AJ476" t="s">
        <v>76</v>
      </c>
      <c r="AK476" t="s">
        <v>77</v>
      </c>
      <c r="AL476" t="s">
        <v>54</v>
      </c>
      <c r="AM476" t="s">
        <v>11</v>
      </c>
      <c r="AN476" t="s">
        <v>61</v>
      </c>
      <c r="AO476" t="s">
        <v>62</v>
      </c>
      <c r="AP476" t="s">
        <v>1649</v>
      </c>
      <c r="AQ476" t="s">
        <v>63</v>
      </c>
      <c r="AR476">
        <v>0</v>
      </c>
      <c r="AS476">
        <v>0</v>
      </c>
      <c r="AT476">
        <v>0</v>
      </c>
      <c r="AU476">
        <v>1</v>
      </c>
      <c r="AV476" t="s">
        <v>11</v>
      </c>
      <c r="AW476">
        <v>12</v>
      </c>
      <c r="AX476" t="s">
        <v>64</v>
      </c>
      <c r="AY476">
        <v>1</v>
      </c>
      <c r="AZ476" t="s">
        <v>90</v>
      </c>
      <c r="BA476">
        <v>41.502246</v>
      </c>
      <c r="BB476">
        <v>-81.688573000000005</v>
      </c>
      <c r="BC476">
        <v>2015</v>
      </c>
      <c r="BD476">
        <v>12</v>
      </c>
      <c r="BE476">
        <v>21238</v>
      </c>
      <c r="BF476">
        <v>162</v>
      </c>
      <c r="BG476">
        <v>390351077011</v>
      </c>
      <c r="BH476">
        <v>2142</v>
      </c>
      <c r="BI476">
        <v>1770609</v>
      </c>
      <c r="BJ476">
        <v>1377</v>
      </c>
      <c r="BK476">
        <v>688</v>
      </c>
      <c r="BL476">
        <v>689</v>
      </c>
      <c r="BM476">
        <v>31.1999999999999</v>
      </c>
      <c r="BN476">
        <v>19</v>
      </c>
      <c r="BO476">
        <v>0</v>
      </c>
      <c r="BP476">
        <v>0</v>
      </c>
      <c r="BQ476">
        <v>0</v>
      </c>
      <c r="BR476">
        <v>35</v>
      </c>
      <c r="BS476">
        <v>50</v>
      </c>
      <c r="BT476">
        <v>14</v>
      </c>
      <c r="BU476">
        <v>173</v>
      </c>
      <c r="BV476">
        <v>326</v>
      </c>
      <c r="BW476">
        <v>228</v>
      </c>
      <c r="BX476">
        <v>82</v>
      </c>
      <c r="BY476">
        <v>93</v>
      </c>
      <c r="BZ476">
        <v>60</v>
      </c>
      <c r="CA476">
        <v>93</v>
      </c>
      <c r="CB476">
        <v>168</v>
      </c>
      <c r="CC476">
        <v>7</v>
      </c>
      <c r="CD476">
        <v>19</v>
      </c>
      <c r="CE476">
        <v>10</v>
      </c>
      <c r="CF476">
        <v>0</v>
      </c>
      <c r="CG476">
        <v>0</v>
      </c>
      <c r="CH476">
        <v>0</v>
      </c>
      <c r="CI476">
        <v>0</v>
      </c>
      <c r="CJ476">
        <v>0</v>
      </c>
      <c r="CK476">
        <v>19</v>
      </c>
      <c r="CL476">
        <v>10</v>
      </c>
      <c r="CM476">
        <v>358</v>
      </c>
      <c r="CN476">
        <v>871</v>
      </c>
      <c r="CO476">
        <v>30</v>
      </c>
      <c r="CP476">
        <v>62</v>
      </c>
      <c r="CQ476">
        <v>0</v>
      </c>
      <c r="CR476">
        <v>19</v>
      </c>
      <c r="CS476">
        <v>37</v>
      </c>
      <c r="CT476">
        <v>22</v>
      </c>
      <c r="CU476">
        <v>1086</v>
      </c>
      <c r="CV476">
        <v>130</v>
      </c>
      <c r="CW476">
        <v>154</v>
      </c>
      <c r="CX476">
        <v>40</v>
      </c>
      <c r="CY476">
        <v>40</v>
      </c>
      <c r="CZ476">
        <v>101</v>
      </c>
      <c r="DA476">
        <v>0</v>
      </c>
      <c r="DB476">
        <v>310</v>
      </c>
      <c r="DC476">
        <v>152</v>
      </c>
      <c r="DD476">
        <v>140</v>
      </c>
      <c r="DE476">
        <v>19</v>
      </c>
      <c r="DF476">
        <v>36786</v>
      </c>
      <c r="DG476">
        <v>1.54</v>
      </c>
      <c r="DH476">
        <v>353</v>
      </c>
      <c r="DI476">
        <v>990</v>
      </c>
      <c r="DJ476">
        <v>896</v>
      </c>
      <c r="DK476">
        <v>94</v>
      </c>
      <c r="DL476">
        <v>55</v>
      </c>
      <c r="DM476">
        <f t="shared" si="77"/>
        <v>0</v>
      </c>
      <c r="DN476">
        <f t="shared" si="78"/>
        <v>0</v>
      </c>
      <c r="DO476">
        <f t="shared" si="79"/>
        <v>0</v>
      </c>
      <c r="DP476">
        <f t="shared" si="80"/>
        <v>0</v>
      </c>
      <c r="DQ476">
        <f t="shared" si="81"/>
        <v>1</v>
      </c>
      <c r="DR476">
        <f t="shared" si="82"/>
        <v>0</v>
      </c>
      <c r="DS476">
        <f t="shared" si="83"/>
        <v>0</v>
      </c>
      <c r="DT476">
        <f t="shared" si="84"/>
        <v>0</v>
      </c>
      <c r="DU476">
        <f t="shared" si="85"/>
        <v>0</v>
      </c>
      <c r="DV476">
        <f t="shared" si="86"/>
        <v>0</v>
      </c>
      <c r="DW476">
        <f t="shared" si="87"/>
        <v>0</v>
      </c>
    </row>
    <row r="477" spans="1:127" x14ac:dyDescent="0.25">
      <c r="A477">
        <v>20157092298</v>
      </c>
      <c r="B477">
        <v>17570</v>
      </c>
      <c r="C477" t="s">
        <v>794</v>
      </c>
      <c r="D477">
        <v>0.64</v>
      </c>
      <c r="E477">
        <v>20151229</v>
      </c>
      <c r="F477" t="s">
        <v>699</v>
      </c>
      <c r="G477">
        <v>84</v>
      </c>
      <c r="H477">
        <v>0</v>
      </c>
      <c r="I477" t="s">
        <v>115</v>
      </c>
      <c r="J477">
        <v>19</v>
      </c>
      <c r="K477" t="s">
        <v>68</v>
      </c>
      <c r="L477" t="s">
        <v>42</v>
      </c>
      <c r="M477" t="s">
        <v>11</v>
      </c>
      <c r="N477" t="s">
        <v>43</v>
      </c>
      <c r="O477" t="s">
        <v>71</v>
      </c>
      <c r="P477" t="s">
        <v>45</v>
      </c>
      <c r="Q477" t="s">
        <v>46</v>
      </c>
      <c r="R477" t="s">
        <v>47</v>
      </c>
      <c r="S477" t="s">
        <v>47</v>
      </c>
      <c r="T477" t="s">
        <v>1650</v>
      </c>
      <c r="U477" t="s">
        <v>110</v>
      </c>
      <c r="V477" t="s">
        <v>47</v>
      </c>
      <c r="W477" t="s">
        <v>47</v>
      </c>
      <c r="X477" t="s">
        <v>11</v>
      </c>
      <c r="Y477" t="s">
        <v>11</v>
      </c>
      <c r="Z477" t="s">
        <v>120</v>
      </c>
      <c r="AA477">
        <v>0</v>
      </c>
      <c r="AB477" t="s">
        <v>11</v>
      </c>
      <c r="AC477" t="s">
        <v>75</v>
      </c>
      <c r="AD477" t="s">
        <v>56</v>
      </c>
      <c r="AE477" t="s">
        <v>57</v>
      </c>
      <c r="AF477" t="s">
        <v>98</v>
      </c>
      <c r="AG477" t="s">
        <v>59</v>
      </c>
      <c r="AH477">
        <v>21</v>
      </c>
      <c r="AI477" t="s">
        <v>60</v>
      </c>
      <c r="AJ477" t="s">
        <v>76</v>
      </c>
      <c r="AK477" t="s">
        <v>77</v>
      </c>
      <c r="AL477" t="s">
        <v>54</v>
      </c>
      <c r="AM477" t="s">
        <v>11</v>
      </c>
      <c r="AN477" t="s">
        <v>61</v>
      </c>
      <c r="AO477" t="s">
        <v>62</v>
      </c>
      <c r="AP477" t="s">
        <v>1651</v>
      </c>
      <c r="AQ477" t="s">
        <v>63</v>
      </c>
      <c r="AR477">
        <v>0</v>
      </c>
      <c r="AS477">
        <v>0</v>
      </c>
      <c r="AT477">
        <v>1</v>
      </c>
      <c r="AU477">
        <v>0</v>
      </c>
      <c r="AV477" t="s">
        <v>11</v>
      </c>
      <c r="AW477">
        <v>12</v>
      </c>
      <c r="AX477" t="s">
        <v>64</v>
      </c>
      <c r="AY477">
        <v>1</v>
      </c>
      <c r="AZ477" t="s">
        <v>90</v>
      </c>
      <c r="BA477">
        <v>41.463664000000001</v>
      </c>
      <c r="BB477">
        <v>-81.742564000000002</v>
      </c>
      <c r="BC477">
        <v>2015</v>
      </c>
      <c r="BD477">
        <v>12</v>
      </c>
      <c r="BE477">
        <v>21255</v>
      </c>
      <c r="BF477">
        <v>1101</v>
      </c>
      <c r="BG477">
        <v>390351024012</v>
      </c>
      <c r="BH477">
        <v>1700</v>
      </c>
      <c r="BI477">
        <v>313592</v>
      </c>
      <c r="BJ477">
        <v>1056</v>
      </c>
      <c r="BK477">
        <v>518</v>
      </c>
      <c r="BL477">
        <v>538</v>
      </c>
      <c r="BM477">
        <v>30.1999999999999</v>
      </c>
      <c r="BN477">
        <v>59</v>
      </c>
      <c r="BO477">
        <v>129</v>
      </c>
      <c r="BP477">
        <v>193</v>
      </c>
      <c r="BQ477">
        <v>22</v>
      </c>
      <c r="BR477">
        <v>83</v>
      </c>
      <c r="BS477">
        <v>0</v>
      </c>
      <c r="BT477">
        <v>0</v>
      </c>
      <c r="BU477">
        <v>6</v>
      </c>
      <c r="BV477">
        <v>32</v>
      </c>
      <c r="BW477">
        <v>78</v>
      </c>
      <c r="BX477">
        <v>98</v>
      </c>
      <c r="BY477">
        <v>115</v>
      </c>
      <c r="BZ477">
        <v>32</v>
      </c>
      <c r="CA477">
        <v>38</v>
      </c>
      <c r="CB477">
        <v>84</v>
      </c>
      <c r="CC477">
        <v>22</v>
      </c>
      <c r="CD477">
        <v>22</v>
      </c>
      <c r="CE477">
        <v>6</v>
      </c>
      <c r="CF477">
        <v>11</v>
      </c>
      <c r="CG477">
        <v>9</v>
      </c>
      <c r="CH477">
        <v>17</v>
      </c>
      <c r="CI477">
        <v>0</v>
      </c>
      <c r="CJ477">
        <v>0</v>
      </c>
      <c r="CK477">
        <v>403</v>
      </c>
      <c r="CL477">
        <v>43</v>
      </c>
      <c r="CM477">
        <v>188</v>
      </c>
      <c r="CN477">
        <v>836</v>
      </c>
      <c r="CO477">
        <v>0</v>
      </c>
      <c r="CP477">
        <v>2</v>
      </c>
      <c r="CQ477">
        <v>0</v>
      </c>
      <c r="CR477">
        <v>11</v>
      </c>
      <c r="CS477">
        <v>19</v>
      </c>
      <c r="CT477">
        <v>495</v>
      </c>
      <c r="CU477">
        <v>564</v>
      </c>
      <c r="CV477">
        <v>103</v>
      </c>
      <c r="CW477">
        <v>219</v>
      </c>
      <c r="CX477">
        <v>41</v>
      </c>
      <c r="CY477">
        <v>69</v>
      </c>
      <c r="CZ477">
        <v>105</v>
      </c>
      <c r="DA477">
        <v>20</v>
      </c>
      <c r="DB477">
        <v>2</v>
      </c>
      <c r="DC477">
        <v>5</v>
      </c>
      <c r="DD477">
        <v>0</v>
      </c>
      <c r="DE477">
        <v>0</v>
      </c>
      <c r="DF477">
        <v>34118</v>
      </c>
      <c r="DG477">
        <v>3.62</v>
      </c>
      <c r="DH477">
        <v>33</v>
      </c>
      <c r="DI477">
        <v>348</v>
      </c>
      <c r="DJ477">
        <v>292</v>
      </c>
      <c r="DK477">
        <v>56</v>
      </c>
      <c r="DL477">
        <v>132</v>
      </c>
      <c r="DM477">
        <f t="shared" si="77"/>
        <v>0</v>
      </c>
      <c r="DN477">
        <f t="shared" si="78"/>
        <v>0</v>
      </c>
      <c r="DO477">
        <f t="shared" si="79"/>
        <v>0</v>
      </c>
      <c r="DP477">
        <f t="shared" si="80"/>
        <v>0</v>
      </c>
      <c r="DQ477">
        <f t="shared" si="81"/>
        <v>1</v>
      </c>
      <c r="DR477">
        <f t="shared" si="82"/>
        <v>0</v>
      </c>
      <c r="DS477">
        <f t="shared" si="83"/>
        <v>0</v>
      </c>
      <c r="DT477">
        <f t="shared" si="84"/>
        <v>0</v>
      </c>
      <c r="DU477">
        <f t="shared" si="85"/>
        <v>0</v>
      </c>
      <c r="DV477">
        <f t="shared" si="86"/>
        <v>0</v>
      </c>
      <c r="DW477">
        <f t="shared" si="87"/>
        <v>0</v>
      </c>
    </row>
    <row r="478" spans="1:127" x14ac:dyDescent="0.25">
      <c r="A478">
        <v>20157092769</v>
      </c>
      <c r="B478">
        <v>11377</v>
      </c>
      <c r="C478" t="s">
        <v>219</v>
      </c>
      <c r="D478">
        <v>99.989999999999895</v>
      </c>
      <c r="E478">
        <v>20150828</v>
      </c>
      <c r="F478" t="s">
        <v>216</v>
      </c>
      <c r="G478">
        <v>3494</v>
      </c>
      <c r="H478">
        <v>0</v>
      </c>
      <c r="I478" t="s">
        <v>125</v>
      </c>
      <c r="J478">
        <v>19</v>
      </c>
      <c r="K478" t="s">
        <v>41</v>
      </c>
      <c r="L478" t="s">
        <v>42</v>
      </c>
      <c r="M478" t="s">
        <v>11</v>
      </c>
      <c r="N478" t="s">
        <v>43</v>
      </c>
      <c r="O478" t="s">
        <v>71</v>
      </c>
      <c r="P478" t="s">
        <v>45</v>
      </c>
      <c r="Q478" t="s">
        <v>72</v>
      </c>
      <c r="R478" t="s">
        <v>1652</v>
      </c>
      <c r="S478" t="s">
        <v>48</v>
      </c>
      <c r="T478" t="s">
        <v>1653</v>
      </c>
      <c r="U478" t="s">
        <v>150</v>
      </c>
      <c r="V478" t="s">
        <v>51</v>
      </c>
      <c r="W478" t="s">
        <v>50</v>
      </c>
      <c r="X478">
        <v>36</v>
      </c>
      <c r="Y478" t="s">
        <v>60</v>
      </c>
      <c r="Z478" t="s">
        <v>74</v>
      </c>
      <c r="AA478" t="s">
        <v>54</v>
      </c>
      <c r="AB478" t="s">
        <v>11</v>
      </c>
      <c r="AC478" t="s">
        <v>461</v>
      </c>
      <c r="AD478" t="s">
        <v>56</v>
      </c>
      <c r="AE478" t="s">
        <v>119</v>
      </c>
      <c r="AF478" t="s">
        <v>122</v>
      </c>
      <c r="AG478" t="s">
        <v>59</v>
      </c>
      <c r="AH478">
        <v>7</v>
      </c>
      <c r="AI478" t="s">
        <v>52</v>
      </c>
      <c r="AJ478" t="s">
        <v>76</v>
      </c>
      <c r="AK478" t="s">
        <v>77</v>
      </c>
      <c r="AL478" t="s">
        <v>54</v>
      </c>
      <c r="AM478" t="s">
        <v>11</v>
      </c>
      <c r="AN478" t="s">
        <v>61</v>
      </c>
      <c r="AO478" t="s">
        <v>62</v>
      </c>
      <c r="AP478" t="s">
        <v>1654</v>
      </c>
      <c r="AQ478" t="s">
        <v>130</v>
      </c>
      <c r="AR478">
        <v>0</v>
      </c>
      <c r="AS478">
        <v>1</v>
      </c>
      <c r="AT478">
        <v>0</v>
      </c>
      <c r="AU478">
        <v>0</v>
      </c>
      <c r="AV478" t="s">
        <v>11</v>
      </c>
      <c r="AW478">
        <v>12</v>
      </c>
      <c r="AX478" t="s">
        <v>64</v>
      </c>
      <c r="AY478">
        <v>1</v>
      </c>
      <c r="AZ478" t="s">
        <v>90</v>
      </c>
      <c r="BA478">
        <v>41.459290000000003</v>
      </c>
      <c r="BB478">
        <v>-81.727431999999894</v>
      </c>
      <c r="BC478">
        <v>2015</v>
      </c>
      <c r="BD478">
        <v>8</v>
      </c>
      <c r="BE478">
        <v>21286</v>
      </c>
      <c r="BF478">
        <v>1123</v>
      </c>
      <c r="BG478">
        <v>390351051004</v>
      </c>
      <c r="BH478">
        <v>1836</v>
      </c>
      <c r="BI478">
        <v>210051</v>
      </c>
      <c r="BJ478">
        <v>961</v>
      </c>
      <c r="BK478">
        <v>450</v>
      </c>
      <c r="BL478">
        <v>511</v>
      </c>
      <c r="BM478">
        <v>34.299999999999898</v>
      </c>
      <c r="BN478">
        <v>49</v>
      </c>
      <c r="BO478">
        <v>32</v>
      </c>
      <c r="BP478">
        <v>236</v>
      </c>
      <c r="BQ478">
        <v>37</v>
      </c>
      <c r="BR478">
        <v>24</v>
      </c>
      <c r="BS478">
        <v>0</v>
      </c>
      <c r="BT478">
        <v>15</v>
      </c>
      <c r="BU478">
        <v>26</v>
      </c>
      <c r="BV478">
        <v>0</v>
      </c>
      <c r="BW478">
        <v>86</v>
      </c>
      <c r="BX478">
        <v>68</v>
      </c>
      <c r="BY478">
        <v>21</v>
      </c>
      <c r="BZ478">
        <v>129</v>
      </c>
      <c r="CA478">
        <v>132</v>
      </c>
      <c r="CB478">
        <v>32</v>
      </c>
      <c r="CC478">
        <v>0</v>
      </c>
      <c r="CD478">
        <v>0</v>
      </c>
      <c r="CE478">
        <v>12</v>
      </c>
      <c r="CF478">
        <v>11</v>
      </c>
      <c r="CG478">
        <v>30</v>
      </c>
      <c r="CH478">
        <v>11</v>
      </c>
      <c r="CI478">
        <v>10</v>
      </c>
      <c r="CJ478">
        <v>0</v>
      </c>
      <c r="CK478">
        <v>354</v>
      </c>
      <c r="CL478">
        <v>74</v>
      </c>
      <c r="CM478">
        <v>94</v>
      </c>
      <c r="CN478">
        <v>818</v>
      </c>
      <c r="CO478">
        <v>0</v>
      </c>
      <c r="CP478">
        <v>0</v>
      </c>
      <c r="CQ478">
        <v>0</v>
      </c>
      <c r="CR478">
        <v>14</v>
      </c>
      <c r="CS478">
        <v>35</v>
      </c>
      <c r="CT478">
        <v>298</v>
      </c>
      <c r="CU478">
        <v>542</v>
      </c>
      <c r="CV478">
        <v>310</v>
      </c>
      <c r="CW478">
        <v>117</v>
      </c>
      <c r="CX478">
        <v>43</v>
      </c>
      <c r="CY478">
        <v>13</v>
      </c>
      <c r="CZ478">
        <v>59</v>
      </c>
      <c r="DA478">
        <v>0</v>
      </c>
      <c r="DB478">
        <v>0</v>
      </c>
      <c r="DC478">
        <v>0</v>
      </c>
      <c r="DD478">
        <v>0</v>
      </c>
      <c r="DE478">
        <v>0</v>
      </c>
      <c r="DF478">
        <v>18846</v>
      </c>
      <c r="DG478">
        <v>2.71</v>
      </c>
      <c r="DH478">
        <v>29</v>
      </c>
      <c r="DI478">
        <v>520</v>
      </c>
      <c r="DJ478">
        <v>354</v>
      </c>
      <c r="DK478">
        <v>166</v>
      </c>
      <c r="DL478">
        <v>157</v>
      </c>
      <c r="DM478">
        <f t="shared" si="77"/>
        <v>0</v>
      </c>
      <c r="DN478">
        <f t="shared" si="78"/>
        <v>0</v>
      </c>
      <c r="DO478">
        <f t="shared" si="79"/>
        <v>0</v>
      </c>
      <c r="DP478">
        <f t="shared" si="80"/>
        <v>0</v>
      </c>
      <c r="DQ478">
        <f t="shared" si="81"/>
        <v>1</v>
      </c>
      <c r="DR478">
        <f t="shared" si="82"/>
        <v>0</v>
      </c>
      <c r="DS478">
        <f t="shared" si="83"/>
        <v>0</v>
      </c>
      <c r="DT478">
        <f t="shared" si="84"/>
        <v>0</v>
      </c>
      <c r="DU478">
        <f t="shared" si="85"/>
        <v>0</v>
      </c>
      <c r="DV478">
        <f t="shared" si="86"/>
        <v>0</v>
      </c>
      <c r="DW478">
        <f t="shared" si="87"/>
        <v>0</v>
      </c>
    </row>
    <row r="479" spans="1:127" x14ac:dyDescent="0.25">
      <c r="A479">
        <v>20157062115</v>
      </c>
      <c r="B479">
        <v>11056</v>
      </c>
      <c r="C479" t="s">
        <v>113</v>
      </c>
      <c r="D479">
        <v>0.49</v>
      </c>
      <c r="E479">
        <v>20150821</v>
      </c>
      <c r="F479" t="s">
        <v>114</v>
      </c>
      <c r="G479" t="s">
        <v>178</v>
      </c>
      <c r="H479">
        <v>0.09</v>
      </c>
      <c r="I479" t="s">
        <v>125</v>
      </c>
      <c r="J479">
        <v>22</v>
      </c>
      <c r="K479" t="s">
        <v>68</v>
      </c>
      <c r="L479" t="s">
        <v>42</v>
      </c>
      <c r="M479" t="s">
        <v>11</v>
      </c>
      <c r="N479" t="s">
        <v>43</v>
      </c>
      <c r="O479" t="s">
        <v>71</v>
      </c>
      <c r="P479" t="s">
        <v>45</v>
      </c>
      <c r="Q479" t="s">
        <v>72</v>
      </c>
      <c r="R479" t="s">
        <v>119</v>
      </c>
      <c r="S479" t="s">
        <v>98</v>
      </c>
      <c r="T479" t="s">
        <v>1655</v>
      </c>
      <c r="U479" t="s">
        <v>59</v>
      </c>
      <c r="V479" t="s">
        <v>189</v>
      </c>
      <c r="W479" t="s">
        <v>188</v>
      </c>
      <c r="X479">
        <v>15</v>
      </c>
      <c r="Y479" t="s">
        <v>52</v>
      </c>
      <c r="Z479" t="s">
        <v>190</v>
      </c>
      <c r="AA479" t="s">
        <v>54</v>
      </c>
      <c r="AB479" t="s">
        <v>11</v>
      </c>
      <c r="AC479" t="s">
        <v>86</v>
      </c>
      <c r="AD479" t="s">
        <v>111</v>
      </c>
      <c r="AE479" t="s">
        <v>54</v>
      </c>
      <c r="AF479" t="s">
        <v>48</v>
      </c>
      <c r="AG479" t="s">
        <v>89</v>
      </c>
      <c r="AH479">
        <v>45</v>
      </c>
      <c r="AI479" t="s">
        <v>60</v>
      </c>
      <c r="AJ479" t="s">
        <v>236</v>
      </c>
      <c r="AK479" t="s">
        <v>238</v>
      </c>
      <c r="AL479" t="s">
        <v>54</v>
      </c>
      <c r="AM479" t="s">
        <v>11</v>
      </c>
      <c r="AN479" t="s">
        <v>61</v>
      </c>
      <c r="AO479" t="s">
        <v>62</v>
      </c>
      <c r="AP479" t="s">
        <v>1656</v>
      </c>
      <c r="AQ479" t="s">
        <v>63</v>
      </c>
      <c r="AR479">
        <v>0</v>
      </c>
      <c r="AS479">
        <v>0</v>
      </c>
      <c r="AT479">
        <v>0</v>
      </c>
      <c r="AU479">
        <v>1</v>
      </c>
      <c r="AV479" t="s">
        <v>78</v>
      </c>
      <c r="AW479">
        <v>12</v>
      </c>
      <c r="AX479" t="s">
        <v>64</v>
      </c>
      <c r="AY479">
        <v>1</v>
      </c>
      <c r="AZ479" t="s">
        <v>90</v>
      </c>
      <c r="BA479">
        <v>41.495038000000001</v>
      </c>
      <c r="BB479">
        <v>-81.686907000000005</v>
      </c>
      <c r="BC479">
        <v>2015</v>
      </c>
      <c r="BD479">
        <v>8</v>
      </c>
      <c r="BE479">
        <v>21344</v>
      </c>
      <c r="BF479">
        <v>162</v>
      </c>
      <c r="BG479">
        <v>390351077011</v>
      </c>
      <c r="BH479">
        <v>2142</v>
      </c>
      <c r="BI479">
        <v>1770609</v>
      </c>
      <c r="BJ479">
        <v>1377</v>
      </c>
      <c r="BK479">
        <v>688</v>
      </c>
      <c r="BL479">
        <v>689</v>
      </c>
      <c r="BM479">
        <v>31.1999999999999</v>
      </c>
      <c r="BN479">
        <v>19</v>
      </c>
      <c r="BO479">
        <v>0</v>
      </c>
      <c r="BP479">
        <v>0</v>
      </c>
      <c r="BQ479">
        <v>0</v>
      </c>
      <c r="BR479">
        <v>35</v>
      </c>
      <c r="BS479">
        <v>50</v>
      </c>
      <c r="BT479">
        <v>14</v>
      </c>
      <c r="BU479">
        <v>173</v>
      </c>
      <c r="BV479">
        <v>326</v>
      </c>
      <c r="BW479">
        <v>228</v>
      </c>
      <c r="BX479">
        <v>82</v>
      </c>
      <c r="BY479">
        <v>93</v>
      </c>
      <c r="BZ479">
        <v>60</v>
      </c>
      <c r="CA479">
        <v>93</v>
      </c>
      <c r="CB479">
        <v>168</v>
      </c>
      <c r="CC479">
        <v>7</v>
      </c>
      <c r="CD479">
        <v>19</v>
      </c>
      <c r="CE479">
        <v>10</v>
      </c>
      <c r="CF479">
        <v>0</v>
      </c>
      <c r="CG479">
        <v>0</v>
      </c>
      <c r="CH479">
        <v>0</v>
      </c>
      <c r="CI479">
        <v>0</v>
      </c>
      <c r="CJ479">
        <v>0</v>
      </c>
      <c r="CK479">
        <v>19</v>
      </c>
      <c r="CL479">
        <v>10</v>
      </c>
      <c r="CM479">
        <v>358</v>
      </c>
      <c r="CN479">
        <v>871</v>
      </c>
      <c r="CO479">
        <v>30</v>
      </c>
      <c r="CP479">
        <v>62</v>
      </c>
      <c r="CQ479">
        <v>0</v>
      </c>
      <c r="CR479">
        <v>19</v>
      </c>
      <c r="CS479">
        <v>37</v>
      </c>
      <c r="CT479">
        <v>22</v>
      </c>
      <c r="CU479">
        <v>1086</v>
      </c>
      <c r="CV479">
        <v>130</v>
      </c>
      <c r="CW479">
        <v>154</v>
      </c>
      <c r="CX479">
        <v>40</v>
      </c>
      <c r="CY479">
        <v>40</v>
      </c>
      <c r="CZ479">
        <v>101</v>
      </c>
      <c r="DA479">
        <v>0</v>
      </c>
      <c r="DB479">
        <v>310</v>
      </c>
      <c r="DC479">
        <v>152</v>
      </c>
      <c r="DD479">
        <v>140</v>
      </c>
      <c r="DE479">
        <v>19</v>
      </c>
      <c r="DF479">
        <v>36786</v>
      </c>
      <c r="DG479">
        <v>1.54</v>
      </c>
      <c r="DH479">
        <v>353</v>
      </c>
      <c r="DI479">
        <v>990</v>
      </c>
      <c r="DJ479">
        <v>896</v>
      </c>
      <c r="DK479">
        <v>94</v>
      </c>
      <c r="DL479">
        <v>55</v>
      </c>
      <c r="DM479">
        <f t="shared" si="77"/>
        <v>0</v>
      </c>
      <c r="DN479">
        <f t="shared" si="78"/>
        <v>0</v>
      </c>
      <c r="DO479">
        <f t="shared" si="79"/>
        <v>0</v>
      </c>
      <c r="DP479">
        <f t="shared" si="80"/>
        <v>0</v>
      </c>
      <c r="DQ479">
        <f t="shared" si="81"/>
        <v>1</v>
      </c>
      <c r="DR479">
        <f t="shared" si="82"/>
        <v>0</v>
      </c>
      <c r="DS479">
        <f t="shared" si="83"/>
        <v>0</v>
      </c>
      <c r="DT479">
        <f t="shared" si="84"/>
        <v>0</v>
      </c>
      <c r="DU479">
        <f t="shared" si="85"/>
        <v>0</v>
      </c>
      <c r="DV479">
        <f t="shared" si="86"/>
        <v>0</v>
      </c>
      <c r="DW479">
        <f t="shared" si="87"/>
        <v>0</v>
      </c>
    </row>
    <row r="480" spans="1:127" x14ac:dyDescent="0.25">
      <c r="A480">
        <v>20157071872</v>
      </c>
      <c r="B480">
        <v>12220</v>
      </c>
      <c r="C480" t="s">
        <v>154</v>
      </c>
      <c r="D480">
        <v>1.5</v>
      </c>
      <c r="E480">
        <v>20150914</v>
      </c>
      <c r="F480" t="s">
        <v>155</v>
      </c>
      <c r="G480">
        <v>4507</v>
      </c>
      <c r="H480">
        <v>0</v>
      </c>
      <c r="I480" t="s">
        <v>40</v>
      </c>
      <c r="J480">
        <v>7</v>
      </c>
      <c r="K480" t="s">
        <v>41</v>
      </c>
      <c r="L480" t="s">
        <v>42</v>
      </c>
      <c r="M480" t="s">
        <v>11</v>
      </c>
      <c r="N480" t="s">
        <v>43</v>
      </c>
      <c r="O480" t="s">
        <v>71</v>
      </c>
      <c r="P480" t="s">
        <v>45</v>
      </c>
      <c r="Q480" t="s">
        <v>72</v>
      </c>
      <c r="R480" t="s">
        <v>57</v>
      </c>
      <c r="S480" t="s">
        <v>185</v>
      </c>
      <c r="T480" t="s">
        <v>1657</v>
      </c>
      <c r="U480" t="s">
        <v>59</v>
      </c>
      <c r="V480" t="s">
        <v>50</v>
      </c>
      <c r="W480" t="s">
        <v>51</v>
      </c>
      <c r="X480">
        <v>79</v>
      </c>
      <c r="Y480" t="s">
        <v>60</v>
      </c>
      <c r="Z480" t="s">
        <v>74</v>
      </c>
      <c r="AA480" t="s">
        <v>54</v>
      </c>
      <c r="AB480" t="s">
        <v>11</v>
      </c>
      <c r="AC480" t="s">
        <v>75</v>
      </c>
      <c r="AD480" t="s">
        <v>56</v>
      </c>
      <c r="AE480" t="s">
        <v>47</v>
      </c>
      <c r="AF480" t="s">
        <v>47</v>
      </c>
      <c r="AG480" t="s">
        <v>110</v>
      </c>
      <c r="AH480" t="s">
        <v>11</v>
      </c>
      <c r="AI480" t="s">
        <v>11</v>
      </c>
      <c r="AJ480" t="s">
        <v>47</v>
      </c>
      <c r="AK480" t="s">
        <v>47</v>
      </c>
      <c r="AL480">
        <v>0</v>
      </c>
      <c r="AM480" t="s">
        <v>11</v>
      </c>
      <c r="AN480" t="s">
        <v>61</v>
      </c>
      <c r="AO480" t="s">
        <v>62</v>
      </c>
      <c r="AP480" t="s">
        <v>1658</v>
      </c>
      <c r="AQ480" t="s">
        <v>63</v>
      </c>
      <c r="AR480">
        <v>0</v>
      </c>
      <c r="AS480">
        <v>0</v>
      </c>
      <c r="AT480">
        <v>0</v>
      </c>
      <c r="AU480">
        <v>1</v>
      </c>
      <c r="AV480" t="s">
        <v>11</v>
      </c>
      <c r="AW480">
        <v>12</v>
      </c>
      <c r="AX480" t="s">
        <v>64</v>
      </c>
      <c r="AY480">
        <v>1</v>
      </c>
      <c r="AZ480" t="s">
        <v>90</v>
      </c>
      <c r="BA480">
        <v>41.469661000000002</v>
      </c>
      <c r="BB480">
        <v>-81.717455000000001</v>
      </c>
      <c r="BC480">
        <v>2015</v>
      </c>
      <c r="BD480">
        <v>9</v>
      </c>
      <c r="BE480">
        <v>21573</v>
      </c>
      <c r="BF480">
        <v>86</v>
      </c>
      <c r="BG480">
        <v>390351027004</v>
      </c>
      <c r="BH480">
        <v>301</v>
      </c>
      <c r="BI480">
        <v>712348</v>
      </c>
      <c r="BJ480">
        <v>923</v>
      </c>
      <c r="BK480">
        <v>324</v>
      </c>
      <c r="BL480">
        <v>599</v>
      </c>
      <c r="BM480">
        <v>35.5</v>
      </c>
      <c r="BN480">
        <v>27</v>
      </c>
      <c r="BO480">
        <v>51</v>
      </c>
      <c r="BP480">
        <v>89</v>
      </c>
      <c r="BQ480">
        <v>59</v>
      </c>
      <c r="BR480">
        <v>61</v>
      </c>
      <c r="BS480">
        <v>0</v>
      </c>
      <c r="BT480">
        <v>0</v>
      </c>
      <c r="BU480">
        <v>53</v>
      </c>
      <c r="BV480">
        <v>38</v>
      </c>
      <c r="BW480">
        <v>69</v>
      </c>
      <c r="BX480">
        <v>63</v>
      </c>
      <c r="BY480">
        <v>132</v>
      </c>
      <c r="BZ480">
        <v>43</v>
      </c>
      <c r="CA480">
        <v>98</v>
      </c>
      <c r="CB480">
        <v>51</v>
      </c>
      <c r="CC480">
        <v>17</v>
      </c>
      <c r="CD480">
        <v>0</v>
      </c>
      <c r="CE480">
        <v>5</v>
      </c>
      <c r="CF480">
        <v>41</v>
      </c>
      <c r="CG480">
        <v>0</v>
      </c>
      <c r="CH480">
        <v>4</v>
      </c>
      <c r="CI480">
        <v>0</v>
      </c>
      <c r="CJ480">
        <v>22</v>
      </c>
      <c r="CK480">
        <v>226</v>
      </c>
      <c r="CL480">
        <v>72</v>
      </c>
      <c r="CM480">
        <v>98</v>
      </c>
      <c r="CN480">
        <v>737</v>
      </c>
      <c r="CO480">
        <v>0</v>
      </c>
      <c r="CP480">
        <v>15</v>
      </c>
      <c r="CQ480">
        <v>0</v>
      </c>
      <c r="CR480">
        <v>17</v>
      </c>
      <c r="CS480">
        <v>56</v>
      </c>
      <c r="CT480">
        <v>47</v>
      </c>
      <c r="CU480">
        <v>583</v>
      </c>
      <c r="CV480">
        <v>300</v>
      </c>
      <c r="CW480">
        <v>162</v>
      </c>
      <c r="CX480">
        <v>20</v>
      </c>
      <c r="CY480">
        <v>43</v>
      </c>
      <c r="CZ480">
        <v>27</v>
      </c>
      <c r="DA480">
        <v>0</v>
      </c>
      <c r="DB480">
        <v>31</v>
      </c>
      <c r="DC480">
        <v>0</v>
      </c>
      <c r="DD480">
        <v>0</v>
      </c>
      <c r="DE480">
        <v>0</v>
      </c>
      <c r="DF480">
        <v>20985</v>
      </c>
      <c r="DG480">
        <v>3.81</v>
      </c>
      <c r="DH480">
        <v>57</v>
      </c>
      <c r="DI480">
        <v>361</v>
      </c>
      <c r="DJ480">
        <v>242</v>
      </c>
      <c r="DK480">
        <v>119</v>
      </c>
      <c r="DL480">
        <v>79</v>
      </c>
      <c r="DM480">
        <f t="shared" si="77"/>
        <v>0</v>
      </c>
      <c r="DN480">
        <f t="shared" si="78"/>
        <v>0</v>
      </c>
      <c r="DO480">
        <f t="shared" si="79"/>
        <v>0</v>
      </c>
      <c r="DP480">
        <f t="shared" si="80"/>
        <v>0</v>
      </c>
      <c r="DQ480">
        <f t="shared" si="81"/>
        <v>1</v>
      </c>
      <c r="DR480">
        <f t="shared" si="82"/>
        <v>0</v>
      </c>
      <c r="DS480">
        <f t="shared" si="83"/>
        <v>0</v>
      </c>
      <c r="DT480">
        <f t="shared" si="84"/>
        <v>0</v>
      </c>
      <c r="DU480">
        <f t="shared" si="85"/>
        <v>0</v>
      </c>
      <c r="DV480">
        <f t="shared" si="86"/>
        <v>0</v>
      </c>
      <c r="DW480">
        <f t="shared" si="87"/>
        <v>0</v>
      </c>
    </row>
    <row r="481" spans="1:127" x14ac:dyDescent="0.25">
      <c r="A481">
        <v>20157072391</v>
      </c>
      <c r="B481" t="s">
        <v>1659</v>
      </c>
      <c r="C481" t="s">
        <v>184</v>
      </c>
      <c r="D481">
        <v>17.8799999999999</v>
      </c>
      <c r="E481">
        <v>20151015</v>
      </c>
      <c r="F481" t="s">
        <v>133</v>
      </c>
      <c r="G481" t="s">
        <v>237</v>
      </c>
      <c r="H481">
        <v>0</v>
      </c>
      <c r="I481" t="s">
        <v>67</v>
      </c>
      <c r="J481">
        <v>15</v>
      </c>
      <c r="K481" t="s">
        <v>41</v>
      </c>
      <c r="L481" t="s">
        <v>42</v>
      </c>
      <c r="M481" t="s">
        <v>11</v>
      </c>
      <c r="N481" t="s">
        <v>43</v>
      </c>
      <c r="O481" t="s">
        <v>156</v>
      </c>
      <c r="P481" t="s">
        <v>45</v>
      </c>
      <c r="Q481" t="s">
        <v>72</v>
      </c>
      <c r="R481" t="s">
        <v>119</v>
      </c>
      <c r="S481" t="s">
        <v>122</v>
      </c>
      <c r="T481" t="s">
        <v>1660</v>
      </c>
      <c r="U481" t="s">
        <v>59</v>
      </c>
      <c r="V481" t="s">
        <v>76</v>
      </c>
      <c r="W481" t="s">
        <v>77</v>
      </c>
      <c r="X481">
        <v>27</v>
      </c>
      <c r="Y481" t="s">
        <v>60</v>
      </c>
      <c r="Z481" t="s">
        <v>203</v>
      </c>
      <c r="AA481" t="s">
        <v>54</v>
      </c>
      <c r="AB481" t="s">
        <v>11</v>
      </c>
      <c r="AC481" t="s">
        <v>75</v>
      </c>
      <c r="AD481" t="s">
        <v>97</v>
      </c>
      <c r="AE481" t="s">
        <v>54</v>
      </c>
      <c r="AF481" t="s">
        <v>48</v>
      </c>
      <c r="AG481" t="s">
        <v>89</v>
      </c>
      <c r="AH481">
        <v>69</v>
      </c>
      <c r="AI481" t="s">
        <v>60</v>
      </c>
      <c r="AJ481" t="s">
        <v>51</v>
      </c>
      <c r="AK481" t="s">
        <v>50</v>
      </c>
      <c r="AL481" t="s">
        <v>54</v>
      </c>
      <c r="AM481" t="s">
        <v>11</v>
      </c>
      <c r="AN481" t="s">
        <v>61</v>
      </c>
      <c r="AO481" t="s">
        <v>62</v>
      </c>
      <c r="AP481" t="s">
        <v>1661</v>
      </c>
      <c r="AQ481" t="s">
        <v>63</v>
      </c>
      <c r="AR481">
        <v>0</v>
      </c>
      <c r="AS481">
        <v>0</v>
      </c>
      <c r="AT481">
        <v>1</v>
      </c>
      <c r="AU481">
        <v>0</v>
      </c>
      <c r="AV481" t="s">
        <v>11</v>
      </c>
      <c r="AW481">
        <v>12</v>
      </c>
      <c r="AX481" t="s">
        <v>64</v>
      </c>
      <c r="AY481">
        <v>1</v>
      </c>
      <c r="AZ481" t="s">
        <v>1</v>
      </c>
      <c r="BA481">
        <v>41.500179000000003</v>
      </c>
      <c r="BB481">
        <v>-81.686684</v>
      </c>
      <c r="BC481">
        <v>2015</v>
      </c>
      <c r="BD481">
        <v>10</v>
      </c>
      <c r="BE481">
        <v>21592</v>
      </c>
      <c r="BF481">
        <v>162</v>
      </c>
      <c r="BG481">
        <v>390351077011</v>
      </c>
      <c r="BH481">
        <v>2142</v>
      </c>
      <c r="BI481">
        <v>1770609</v>
      </c>
      <c r="BJ481">
        <v>1377</v>
      </c>
      <c r="BK481">
        <v>688</v>
      </c>
      <c r="BL481">
        <v>689</v>
      </c>
      <c r="BM481">
        <v>31.1999999999999</v>
      </c>
      <c r="BN481">
        <v>19</v>
      </c>
      <c r="BO481">
        <v>0</v>
      </c>
      <c r="BP481">
        <v>0</v>
      </c>
      <c r="BQ481">
        <v>0</v>
      </c>
      <c r="BR481">
        <v>35</v>
      </c>
      <c r="BS481">
        <v>50</v>
      </c>
      <c r="BT481">
        <v>14</v>
      </c>
      <c r="BU481">
        <v>173</v>
      </c>
      <c r="BV481">
        <v>326</v>
      </c>
      <c r="BW481">
        <v>228</v>
      </c>
      <c r="BX481">
        <v>82</v>
      </c>
      <c r="BY481">
        <v>93</v>
      </c>
      <c r="BZ481">
        <v>60</v>
      </c>
      <c r="CA481">
        <v>93</v>
      </c>
      <c r="CB481">
        <v>168</v>
      </c>
      <c r="CC481">
        <v>7</v>
      </c>
      <c r="CD481">
        <v>19</v>
      </c>
      <c r="CE481">
        <v>10</v>
      </c>
      <c r="CF481">
        <v>0</v>
      </c>
      <c r="CG481">
        <v>0</v>
      </c>
      <c r="CH481">
        <v>0</v>
      </c>
      <c r="CI481">
        <v>0</v>
      </c>
      <c r="CJ481">
        <v>0</v>
      </c>
      <c r="CK481">
        <v>19</v>
      </c>
      <c r="CL481">
        <v>10</v>
      </c>
      <c r="CM481">
        <v>358</v>
      </c>
      <c r="CN481">
        <v>871</v>
      </c>
      <c r="CO481">
        <v>30</v>
      </c>
      <c r="CP481">
        <v>62</v>
      </c>
      <c r="CQ481">
        <v>0</v>
      </c>
      <c r="CR481">
        <v>19</v>
      </c>
      <c r="CS481">
        <v>37</v>
      </c>
      <c r="CT481">
        <v>22</v>
      </c>
      <c r="CU481">
        <v>1086</v>
      </c>
      <c r="CV481">
        <v>130</v>
      </c>
      <c r="CW481">
        <v>154</v>
      </c>
      <c r="CX481">
        <v>40</v>
      </c>
      <c r="CY481">
        <v>40</v>
      </c>
      <c r="CZ481">
        <v>101</v>
      </c>
      <c r="DA481">
        <v>0</v>
      </c>
      <c r="DB481">
        <v>310</v>
      </c>
      <c r="DC481">
        <v>152</v>
      </c>
      <c r="DD481">
        <v>140</v>
      </c>
      <c r="DE481">
        <v>19</v>
      </c>
      <c r="DF481">
        <v>36786</v>
      </c>
      <c r="DG481">
        <v>1.54</v>
      </c>
      <c r="DH481">
        <v>353</v>
      </c>
      <c r="DI481">
        <v>990</v>
      </c>
      <c r="DJ481">
        <v>896</v>
      </c>
      <c r="DK481">
        <v>94</v>
      </c>
      <c r="DL481">
        <v>55</v>
      </c>
      <c r="DM481">
        <f t="shared" si="77"/>
        <v>0</v>
      </c>
      <c r="DN481">
        <f t="shared" si="78"/>
        <v>0</v>
      </c>
      <c r="DO481">
        <f t="shared" si="79"/>
        <v>0</v>
      </c>
      <c r="DP481">
        <f t="shared" si="80"/>
        <v>0</v>
      </c>
      <c r="DQ481">
        <f t="shared" si="81"/>
        <v>1</v>
      </c>
      <c r="DR481">
        <f t="shared" si="82"/>
        <v>0</v>
      </c>
      <c r="DS481">
        <f t="shared" si="83"/>
        <v>0</v>
      </c>
      <c r="DT481">
        <f t="shared" si="84"/>
        <v>0</v>
      </c>
      <c r="DU481">
        <f t="shared" si="85"/>
        <v>0</v>
      </c>
      <c r="DV481">
        <f t="shared" si="86"/>
        <v>0</v>
      </c>
      <c r="DW481">
        <f t="shared" si="87"/>
        <v>0</v>
      </c>
    </row>
    <row r="482" spans="1:127" x14ac:dyDescent="0.25">
      <c r="A482">
        <v>20157074976</v>
      </c>
      <c r="B482">
        <v>12800</v>
      </c>
      <c r="C482" t="s">
        <v>99</v>
      </c>
      <c r="D482">
        <v>17.84</v>
      </c>
      <c r="E482">
        <v>20150925</v>
      </c>
      <c r="F482" t="s">
        <v>100</v>
      </c>
      <c r="G482" t="s">
        <v>1662</v>
      </c>
      <c r="H482">
        <v>0</v>
      </c>
      <c r="I482" t="s">
        <v>125</v>
      </c>
      <c r="J482">
        <v>7</v>
      </c>
      <c r="K482" t="s">
        <v>68</v>
      </c>
      <c r="L482" t="s">
        <v>42</v>
      </c>
      <c r="M482" t="s">
        <v>11</v>
      </c>
      <c r="N482" t="s">
        <v>43</v>
      </c>
      <c r="O482" t="s">
        <v>44</v>
      </c>
      <c r="P482" t="s">
        <v>45</v>
      </c>
      <c r="Q482" t="s">
        <v>94</v>
      </c>
      <c r="R482" t="s">
        <v>47</v>
      </c>
      <c r="S482" t="s">
        <v>48</v>
      </c>
      <c r="T482" t="s">
        <v>1663</v>
      </c>
      <c r="U482" t="s">
        <v>123</v>
      </c>
      <c r="V482" t="s">
        <v>50</v>
      </c>
      <c r="W482" t="s">
        <v>51</v>
      </c>
      <c r="X482">
        <v>29</v>
      </c>
      <c r="Y482" t="s">
        <v>60</v>
      </c>
      <c r="Z482" t="s">
        <v>74</v>
      </c>
      <c r="AA482" t="s">
        <v>54</v>
      </c>
      <c r="AB482" t="s">
        <v>11</v>
      </c>
      <c r="AC482" t="s">
        <v>461</v>
      </c>
      <c r="AD482" t="s">
        <v>56</v>
      </c>
      <c r="AE482" t="s">
        <v>191</v>
      </c>
      <c r="AF482" t="s">
        <v>98</v>
      </c>
      <c r="AG482" t="s">
        <v>59</v>
      </c>
      <c r="AH482">
        <v>46</v>
      </c>
      <c r="AI482" t="s">
        <v>60</v>
      </c>
      <c r="AJ482" t="s">
        <v>76</v>
      </c>
      <c r="AK482" t="s">
        <v>77</v>
      </c>
      <c r="AL482" t="s">
        <v>54</v>
      </c>
      <c r="AM482" t="s">
        <v>11</v>
      </c>
      <c r="AN482" t="s">
        <v>61</v>
      </c>
      <c r="AO482" t="s">
        <v>62</v>
      </c>
      <c r="AP482" t="s">
        <v>1664</v>
      </c>
      <c r="AQ482" t="s">
        <v>130</v>
      </c>
      <c r="AR482">
        <v>0</v>
      </c>
      <c r="AS482">
        <v>1</v>
      </c>
      <c r="AT482">
        <v>0</v>
      </c>
      <c r="AU482">
        <v>0</v>
      </c>
      <c r="AV482" t="s">
        <v>11</v>
      </c>
      <c r="AW482">
        <v>12</v>
      </c>
      <c r="AX482" t="s">
        <v>64</v>
      </c>
      <c r="AY482">
        <v>1</v>
      </c>
      <c r="AZ482" t="s">
        <v>90</v>
      </c>
      <c r="BA482">
        <v>41.490032999999897</v>
      </c>
      <c r="BB482">
        <v>-81.706874999999897</v>
      </c>
      <c r="BC482">
        <v>2015</v>
      </c>
      <c r="BD482">
        <v>9</v>
      </c>
      <c r="BE482">
        <v>21706</v>
      </c>
      <c r="BF482">
        <v>99</v>
      </c>
      <c r="BG482">
        <v>390351036024</v>
      </c>
      <c r="BH482">
        <v>1785</v>
      </c>
      <c r="BI482">
        <v>402431</v>
      </c>
      <c r="BJ482">
        <v>810</v>
      </c>
      <c r="BK482">
        <v>516</v>
      </c>
      <c r="BL482">
        <v>294</v>
      </c>
      <c r="BM482">
        <v>55.299999999999898</v>
      </c>
      <c r="BN482">
        <v>12</v>
      </c>
      <c r="BO482">
        <v>6</v>
      </c>
      <c r="BP482">
        <v>6</v>
      </c>
      <c r="BQ482">
        <v>4</v>
      </c>
      <c r="BR482">
        <v>22</v>
      </c>
      <c r="BS482">
        <v>0</v>
      </c>
      <c r="BT482">
        <v>4</v>
      </c>
      <c r="BU482">
        <v>0</v>
      </c>
      <c r="BV482">
        <v>31</v>
      </c>
      <c r="BW482">
        <v>2</v>
      </c>
      <c r="BX482">
        <v>13</v>
      </c>
      <c r="BY482">
        <v>15</v>
      </c>
      <c r="BZ482">
        <v>98</v>
      </c>
      <c r="CA482">
        <v>175</v>
      </c>
      <c r="CB482">
        <v>291</v>
      </c>
      <c r="CC482">
        <v>23</v>
      </c>
      <c r="CD482">
        <v>12</v>
      </c>
      <c r="CE482">
        <v>72</v>
      </c>
      <c r="CF482">
        <v>24</v>
      </c>
      <c r="CG482">
        <v>0</v>
      </c>
      <c r="CH482">
        <v>0</v>
      </c>
      <c r="CI482">
        <v>0</v>
      </c>
      <c r="CJ482">
        <v>0</v>
      </c>
      <c r="CK482">
        <v>28</v>
      </c>
      <c r="CL482">
        <v>96</v>
      </c>
      <c r="CM482">
        <v>484</v>
      </c>
      <c r="CN482">
        <v>276</v>
      </c>
      <c r="CO482">
        <v>18</v>
      </c>
      <c r="CP482">
        <v>0</v>
      </c>
      <c r="CQ482">
        <v>0</v>
      </c>
      <c r="CR482">
        <v>0</v>
      </c>
      <c r="CS482">
        <v>32</v>
      </c>
      <c r="CT482">
        <v>0</v>
      </c>
      <c r="CU482">
        <v>756</v>
      </c>
      <c r="CV482">
        <v>273</v>
      </c>
      <c r="CW482">
        <v>196</v>
      </c>
      <c r="CX482">
        <v>20</v>
      </c>
      <c r="CY482">
        <v>36</v>
      </c>
      <c r="CZ482">
        <v>91</v>
      </c>
      <c r="DA482">
        <v>55</v>
      </c>
      <c r="DB482">
        <v>67</v>
      </c>
      <c r="DC482">
        <v>0</v>
      </c>
      <c r="DD482">
        <v>18</v>
      </c>
      <c r="DE482">
        <v>0</v>
      </c>
      <c r="DF482">
        <v>8804</v>
      </c>
      <c r="DG482">
        <v>1.24</v>
      </c>
      <c r="DH482">
        <v>566</v>
      </c>
      <c r="DI482">
        <v>793</v>
      </c>
      <c r="DJ482">
        <v>653</v>
      </c>
      <c r="DK482">
        <v>140</v>
      </c>
      <c r="DL482">
        <v>17</v>
      </c>
      <c r="DM482">
        <f t="shared" si="77"/>
        <v>0</v>
      </c>
      <c r="DN482">
        <f t="shared" si="78"/>
        <v>0</v>
      </c>
      <c r="DO482">
        <f t="shared" si="79"/>
        <v>0</v>
      </c>
      <c r="DP482">
        <f t="shared" si="80"/>
        <v>0</v>
      </c>
      <c r="DQ482">
        <f t="shared" si="81"/>
        <v>1</v>
      </c>
      <c r="DR482">
        <f t="shared" si="82"/>
        <v>0</v>
      </c>
      <c r="DS482">
        <f t="shared" si="83"/>
        <v>0</v>
      </c>
      <c r="DT482">
        <f t="shared" si="84"/>
        <v>0</v>
      </c>
      <c r="DU482">
        <f t="shared" si="85"/>
        <v>0</v>
      </c>
      <c r="DV482">
        <f t="shared" si="86"/>
        <v>0</v>
      </c>
      <c r="DW482">
        <f t="shared" si="87"/>
        <v>0</v>
      </c>
    </row>
    <row r="483" spans="1:127" x14ac:dyDescent="0.25">
      <c r="A483">
        <v>20157079051</v>
      </c>
      <c r="B483">
        <v>14324</v>
      </c>
      <c r="C483" t="s">
        <v>127</v>
      </c>
      <c r="D483">
        <v>15.59</v>
      </c>
      <c r="E483">
        <v>20151021</v>
      </c>
      <c r="F483" t="s">
        <v>128</v>
      </c>
      <c r="G483" t="s">
        <v>1665</v>
      </c>
      <c r="H483">
        <v>0</v>
      </c>
      <c r="I483" t="s">
        <v>82</v>
      </c>
      <c r="J483">
        <v>15</v>
      </c>
      <c r="K483" t="s">
        <v>41</v>
      </c>
      <c r="L483" t="s">
        <v>42</v>
      </c>
      <c r="M483" t="s">
        <v>11</v>
      </c>
      <c r="N483" t="s">
        <v>43</v>
      </c>
      <c r="O483" t="s">
        <v>71</v>
      </c>
      <c r="P483" t="s">
        <v>45</v>
      </c>
      <c r="Q483" t="s">
        <v>94</v>
      </c>
      <c r="R483" t="s">
        <v>47</v>
      </c>
      <c r="S483" t="s">
        <v>47</v>
      </c>
      <c r="T483" t="s">
        <v>1666</v>
      </c>
      <c r="U483" t="s">
        <v>59</v>
      </c>
      <c r="V483" t="s">
        <v>50</v>
      </c>
      <c r="W483" t="s">
        <v>51</v>
      </c>
      <c r="X483">
        <v>0</v>
      </c>
      <c r="Y483" t="s">
        <v>11</v>
      </c>
      <c r="Z483" t="s">
        <v>74</v>
      </c>
      <c r="AA483" t="s">
        <v>54</v>
      </c>
      <c r="AB483" t="s">
        <v>11</v>
      </c>
      <c r="AC483" t="s">
        <v>86</v>
      </c>
      <c r="AD483" t="s">
        <v>56</v>
      </c>
      <c r="AE483" t="s">
        <v>47</v>
      </c>
      <c r="AF483" t="s">
        <v>47</v>
      </c>
      <c r="AG483" t="s">
        <v>110</v>
      </c>
      <c r="AH483" t="s">
        <v>11</v>
      </c>
      <c r="AI483" t="s">
        <v>11</v>
      </c>
      <c r="AJ483" t="s">
        <v>47</v>
      </c>
      <c r="AK483" t="s">
        <v>47</v>
      </c>
      <c r="AL483">
        <v>0</v>
      </c>
      <c r="AM483" t="s">
        <v>11</v>
      </c>
      <c r="AN483" t="s">
        <v>61</v>
      </c>
      <c r="AO483" t="s">
        <v>62</v>
      </c>
      <c r="AP483" t="s">
        <v>1667</v>
      </c>
      <c r="AQ483" t="s">
        <v>63</v>
      </c>
      <c r="AR483">
        <v>0</v>
      </c>
      <c r="AS483">
        <v>0</v>
      </c>
      <c r="AT483">
        <v>0</v>
      </c>
      <c r="AU483">
        <v>1</v>
      </c>
      <c r="AV483" t="s">
        <v>11</v>
      </c>
      <c r="AW483">
        <v>12</v>
      </c>
      <c r="AX483" t="s">
        <v>64</v>
      </c>
      <c r="AY483">
        <v>1</v>
      </c>
      <c r="AZ483" t="s">
        <v>90</v>
      </c>
      <c r="BA483">
        <v>41.483370999999899</v>
      </c>
      <c r="BB483">
        <v>-81.705162999999899</v>
      </c>
      <c r="BC483">
        <v>2015</v>
      </c>
      <c r="BD483">
        <v>10</v>
      </c>
      <c r="BE483">
        <v>21862</v>
      </c>
      <c r="BF483">
        <v>103</v>
      </c>
      <c r="BG483">
        <v>390351036022</v>
      </c>
      <c r="BH483">
        <v>1784</v>
      </c>
      <c r="BI483">
        <v>245771</v>
      </c>
      <c r="BJ483">
        <v>593</v>
      </c>
      <c r="BK483">
        <v>281</v>
      </c>
      <c r="BL483">
        <v>312</v>
      </c>
      <c r="BM483">
        <v>36.399999999999899</v>
      </c>
      <c r="BN483">
        <v>7</v>
      </c>
      <c r="BO483">
        <v>0</v>
      </c>
      <c r="BP483">
        <v>10</v>
      </c>
      <c r="BQ483">
        <v>33</v>
      </c>
      <c r="BR483">
        <v>12</v>
      </c>
      <c r="BS483">
        <v>0</v>
      </c>
      <c r="BT483">
        <v>20</v>
      </c>
      <c r="BU483">
        <v>26</v>
      </c>
      <c r="BV483">
        <v>59</v>
      </c>
      <c r="BW483">
        <v>108</v>
      </c>
      <c r="BX483">
        <v>54</v>
      </c>
      <c r="BY483">
        <v>62</v>
      </c>
      <c r="BZ483">
        <v>68</v>
      </c>
      <c r="CA483">
        <v>39</v>
      </c>
      <c r="CB483">
        <v>44</v>
      </c>
      <c r="CC483">
        <v>7</v>
      </c>
      <c r="CD483">
        <v>20</v>
      </c>
      <c r="CE483">
        <v>0</v>
      </c>
      <c r="CF483">
        <v>0</v>
      </c>
      <c r="CG483">
        <v>9</v>
      </c>
      <c r="CH483">
        <v>10</v>
      </c>
      <c r="CI483">
        <v>0</v>
      </c>
      <c r="CJ483">
        <v>5</v>
      </c>
      <c r="CK483">
        <v>50</v>
      </c>
      <c r="CL483">
        <v>24</v>
      </c>
      <c r="CM483">
        <v>104</v>
      </c>
      <c r="CN483">
        <v>415</v>
      </c>
      <c r="CO483">
        <v>0</v>
      </c>
      <c r="CP483">
        <v>41</v>
      </c>
      <c r="CQ483">
        <v>0</v>
      </c>
      <c r="CR483">
        <v>22</v>
      </c>
      <c r="CS483">
        <v>11</v>
      </c>
      <c r="CT483">
        <v>54</v>
      </c>
      <c r="CU483">
        <v>485</v>
      </c>
      <c r="CV483">
        <v>42</v>
      </c>
      <c r="CW483">
        <v>62</v>
      </c>
      <c r="CX483">
        <v>0</v>
      </c>
      <c r="CY483">
        <v>23</v>
      </c>
      <c r="CZ483">
        <v>58</v>
      </c>
      <c r="DA483">
        <v>0</v>
      </c>
      <c r="DB483">
        <v>182</v>
      </c>
      <c r="DC483">
        <v>70</v>
      </c>
      <c r="DD483">
        <v>37</v>
      </c>
      <c r="DE483">
        <v>11</v>
      </c>
      <c r="DF483">
        <v>65833</v>
      </c>
      <c r="DG483">
        <v>1.73</v>
      </c>
      <c r="DH483">
        <v>28</v>
      </c>
      <c r="DI483">
        <v>446</v>
      </c>
      <c r="DJ483">
        <v>342</v>
      </c>
      <c r="DK483">
        <v>104</v>
      </c>
      <c r="DL483">
        <v>168</v>
      </c>
      <c r="DM483">
        <f t="shared" si="77"/>
        <v>0</v>
      </c>
      <c r="DN483">
        <f t="shared" si="78"/>
        <v>0</v>
      </c>
      <c r="DO483">
        <f t="shared" si="79"/>
        <v>0</v>
      </c>
      <c r="DP483">
        <f t="shared" si="80"/>
        <v>0</v>
      </c>
      <c r="DQ483">
        <f t="shared" si="81"/>
        <v>1</v>
      </c>
      <c r="DR483">
        <f t="shared" si="82"/>
        <v>0</v>
      </c>
      <c r="DS483">
        <f t="shared" si="83"/>
        <v>0</v>
      </c>
      <c r="DT483">
        <f t="shared" si="84"/>
        <v>0</v>
      </c>
      <c r="DU483">
        <f t="shared" si="85"/>
        <v>0</v>
      </c>
      <c r="DV483">
        <f t="shared" si="86"/>
        <v>0</v>
      </c>
      <c r="DW483">
        <f t="shared" si="87"/>
        <v>0</v>
      </c>
    </row>
    <row r="484" spans="1:127" x14ac:dyDescent="0.25">
      <c r="A484">
        <v>20157080829</v>
      </c>
      <c r="B484">
        <v>15339</v>
      </c>
      <c r="C484" t="s">
        <v>1668</v>
      </c>
      <c r="D484">
        <v>0.05</v>
      </c>
      <c r="E484">
        <v>20151110</v>
      </c>
      <c r="F484" t="s">
        <v>459</v>
      </c>
      <c r="G484" t="s">
        <v>779</v>
      </c>
      <c r="H484">
        <v>0</v>
      </c>
      <c r="I484" t="s">
        <v>115</v>
      </c>
      <c r="J484">
        <v>17</v>
      </c>
      <c r="K484" t="s">
        <v>68</v>
      </c>
      <c r="L484" t="s">
        <v>42</v>
      </c>
      <c r="M484" t="s">
        <v>11</v>
      </c>
      <c r="N484" t="s">
        <v>43</v>
      </c>
      <c r="O484" t="s">
        <v>121</v>
      </c>
      <c r="P484" t="s">
        <v>104</v>
      </c>
      <c r="Q484" t="s">
        <v>411</v>
      </c>
      <c r="R484" t="s">
        <v>57</v>
      </c>
      <c r="S484" t="s">
        <v>122</v>
      </c>
      <c r="T484" t="s">
        <v>1669</v>
      </c>
      <c r="U484" t="s">
        <v>59</v>
      </c>
      <c r="V484" t="s">
        <v>50</v>
      </c>
      <c r="W484" t="s">
        <v>51</v>
      </c>
      <c r="X484">
        <v>19</v>
      </c>
      <c r="Y484" t="s">
        <v>60</v>
      </c>
      <c r="Z484" t="s">
        <v>201</v>
      </c>
      <c r="AA484" t="s">
        <v>54</v>
      </c>
      <c r="AB484" t="s">
        <v>11</v>
      </c>
      <c r="AC484" t="s">
        <v>75</v>
      </c>
      <c r="AD484" t="s">
        <v>56</v>
      </c>
      <c r="AE484" t="s">
        <v>274</v>
      </c>
      <c r="AF484" t="s">
        <v>96</v>
      </c>
      <c r="AG484" t="s">
        <v>49</v>
      </c>
      <c r="AH484">
        <v>40</v>
      </c>
      <c r="AI484" t="s">
        <v>60</v>
      </c>
      <c r="AJ484" t="s">
        <v>50</v>
      </c>
      <c r="AK484" t="s">
        <v>47</v>
      </c>
      <c r="AL484" t="s">
        <v>54</v>
      </c>
      <c r="AM484" t="s">
        <v>11</v>
      </c>
      <c r="AN484" t="s">
        <v>61</v>
      </c>
      <c r="AO484" t="s">
        <v>62</v>
      </c>
      <c r="AP484" t="s">
        <v>1670</v>
      </c>
      <c r="AQ484" t="s">
        <v>130</v>
      </c>
      <c r="AR484">
        <v>0</v>
      </c>
      <c r="AS484">
        <v>0</v>
      </c>
      <c r="AT484">
        <v>1</v>
      </c>
      <c r="AU484">
        <v>0</v>
      </c>
      <c r="AV484" t="s">
        <v>11</v>
      </c>
      <c r="AW484">
        <v>12</v>
      </c>
      <c r="AX484" t="s">
        <v>64</v>
      </c>
      <c r="AY484">
        <v>1</v>
      </c>
      <c r="AZ484" t="s">
        <v>90</v>
      </c>
      <c r="BA484">
        <v>41.492536999999899</v>
      </c>
      <c r="BB484">
        <v>-81.708278000000007</v>
      </c>
      <c r="BC484">
        <v>2015</v>
      </c>
      <c r="BD484">
        <v>11</v>
      </c>
      <c r="BE484">
        <v>21928</v>
      </c>
      <c r="BF484">
        <v>101</v>
      </c>
      <c r="BG484">
        <v>390351036021</v>
      </c>
      <c r="BH484">
        <v>291</v>
      </c>
      <c r="BI484">
        <v>1366367</v>
      </c>
      <c r="BJ484">
        <v>1100</v>
      </c>
      <c r="BK484">
        <v>609</v>
      </c>
      <c r="BL484">
        <v>491</v>
      </c>
      <c r="BM484">
        <v>35.200000000000003</v>
      </c>
      <c r="BN484">
        <v>49</v>
      </c>
      <c r="BO484">
        <v>72</v>
      </c>
      <c r="BP484">
        <v>56</v>
      </c>
      <c r="BQ484">
        <v>9</v>
      </c>
      <c r="BR484">
        <v>34</v>
      </c>
      <c r="BS484">
        <v>8</v>
      </c>
      <c r="BT484">
        <v>32</v>
      </c>
      <c r="BU484">
        <v>32</v>
      </c>
      <c r="BV484">
        <v>151</v>
      </c>
      <c r="BW484">
        <v>99</v>
      </c>
      <c r="BX484">
        <v>88</v>
      </c>
      <c r="BY484">
        <v>67</v>
      </c>
      <c r="BZ484">
        <v>120</v>
      </c>
      <c r="CA484">
        <v>26</v>
      </c>
      <c r="CB484">
        <v>64</v>
      </c>
      <c r="CC484">
        <v>36</v>
      </c>
      <c r="CD484">
        <v>39</v>
      </c>
      <c r="CE484">
        <v>0</v>
      </c>
      <c r="CF484">
        <v>14</v>
      </c>
      <c r="CG484">
        <v>15</v>
      </c>
      <c r="CH484">
        <v>4</v>
      </c>
      <c r="CI484">
        <v>50</v>
      </c>
      <c r="CJ484">
        <v>35</v>
      </c>
      <c r="CK484">
        <v>186</v>
      </c>
      <c r="CL484">
        <v>118</v>
      </c>
      <c r="CM484">
        <v>134</v>
      </c>
      <c r="CN484">
        <v>807</v>
      </c>
      <c r="CO484">
        <v>0</v>
      </c>
      <c r="CP484">
        <v>70</v>
      </c>
      <c r="CQ484">
        <v>0</v>
      </c>
      <c r="CR484">
        <v>41</v>
      </c>
      <c r="CS484">
        <v>48</v>
      </c>
      <c r="CT484">
        <v>84</v>
      </c>
      <c r="CU484">
        <v>808</v>
      </c>
      <c r="CV484">
        <v>184</v>
      </c>
      <c r="CW484">
        <v>131</v>
      </c>
      <c r="CX484">
        <v>17</v>
      </c>
      <c r="CY484">
        <v>17</v>
      </c>
      <c r="CZ484">
        <v>104</v>
      </c>
      <c r="DA484">
        <v>29</v>
      </c>
      <c r="DB484">
        <v>128</v>
      </c>
      <c r="DC484">
        <v>92</v>
      </c>
      <c r="DD484">
        <v>80</v>
      </c>
      <c r="DE484">
        <v>26</v>
      </c>
      <c r="DF484">
        <v>49762</v>
      </c>
      <c r="DG484">
        <v>3.25</v>
      </c>
      <c r="DH484">
        <v>48</v>
      </c>
      <c r="DI484">
        <v>371</v>
      </c>
      <c r="DJ484">
        <v>338</v>
      </c>
      <c r="DK484">
        <v>33</v>
      </c>
      <c r="DL484">
        <v>96</v>
      </c>
      <c r="DM484">
        <f t="shared" si="77"/>
        <v>0</v>
      </c>
      <c r="DN484">
        <f t="shared" si="78"/>
        <v>0</v>
      </c>
      <c r="DO484">
        <f t="shared" si="79"/>
        <v>0</v>
      </c>
      <c r="DP484">
        <f t="shared" si="80"/>
        <v>0</v>
      </c>
      <c r="DQ484">
        <f t="shared" si="81"/>
        <v>1</v>
      </c>
      <c r="DR484">
        <f t="shared" si="82"/>
        <v>0</v>
      </c>
      <c r="DS484">
        <f t="shared" si="83"/>
        <v>0</v>
      </c>
      <c r="DT484">
        <f t="shared" si="84"/>
        <v>0</v>
      </c>
      <c r="DU484">
        <f t="shared" si="85"/>
        <v>0</v>
      </c>
      <c r="DV484">
        <f t="shared" si="86"/>
        <v>0</v>
      </c>
      <c r="DW484">
        <f t="shared" si="87"/>
        <v>0</v>
      </c>
    </row>
    <row r="485" spans="1:127" x14ac:dyDescent="0.25">
      <c r="A485">
        <v>20157080994</v>
      </c>
      <c r="B485">
        <v>15283</v>
      </c>
      <c r="C485" t="s">
        <v>37</v>
      </c>
      <c r="D485">
        <v>1.32</v>
      </c>
      <c r="E485">
        <v>20151109</v>
      </c>
      <c r="F485" t="s">
        <v>38</v>
      </c>
      <c r="G485" t="s">
        <v>197</v>
      </c>
      <c r="H485">
        <v>0</v>
      </c>
      <c r="I485" t="s">
        <v>40</v>
      </c>
      <c r="J485">
        <v>9</v>
      </c>
      <c r="K485" t="s">
        <v>41</v>
      </c>
      <c r="L485" t="s">
        <v>42</v>
      </c>
      <c r="M485" t="s">
        <v>11</v>
      </c>
      <c r="N485" t="s">
        <v>43</v>
      </c>
      <c r="O485" t="s">
        <v>44</v>
      </c>
      <c r="P485" t="s">
        <v>1671</v>
      </c>
      <c r="Q485" t="s">
        <v>94</v>
      </c>
      <c r="R485" t="s">
        <v>47</v>
      </c>
      <c r="S485" t="s">
        <v>48</v>
      </c>
      <c r="T485" t="s">
        <v>1672</v>
      </c>
      <c r="U485" t="s">
        <v>89</v>
      </c>
      <c r="V485" t="s">
        <v>50</v>
      </c>
      <c r="W485" t="s">
        <v>51</v>
      </c>
      <c r="X485">
        <v>41</v>
      </c>
      <c r="Y485" t="s">
        <v>52</v>
      </c>
      <c r="Z485" t="s">
        <v>85</v>
      </c>
      <c r="AA485" t="s">
        <v>54</v>
      </c>
      <c r="AB485" t="s">
        <v>11</v>
      </c>
      <c r="AC485" t="s">
        <v>86</v>
      </c>
      <c r="AD485" t="s">
        <v>56</v>
      </c>
      <c r="AE485" t="s">
        <v>47</v>
      </c>
      <c r="AF485" t="s">
        <v>122</v>
      </c>
      <c r="AG485" t="s">
        <v>59</v>
      </c>
      <c r="AH485">
        <v>69</v>
      </c>
      <c r="AI485" t="s">
        <v>52</v>
      </c>
      <c r="AJ485" t="s">
        <v>77</v>
      </c>
      <c r="AK485" t="s">
        <v>76</v>
      </c>
      <c r="AL485" t="s">
        <v>54</v>
      </c>
      <c r="AM485" t="s">
        <v>11</v>
      </c>
      <c r="AN485" t="s">
        <v>61</v>
      </c>
      <c r="AO485" t="s">
        <v>62</v>
      </c>
      <c r="AP485" t="s">
        <v>1673</v>
      </c>
      <c r="AQ485" t="s">
        <v>63</v>
      </c>
      <c r="AR485">
        <v>0</v>
      </c>
      <c r="AS485">
        <v>1</v>
      </c>
      <c r="AT485">
        <v>0</v>
      </c>
      <c r="AU485">
        <v>0</v>
      </c>
      <c r="AV485" t="s">
        <v>78</v>
      </c>
      <c r="AW485">
        <v>12</v>
      </c>
      <c r="AX485" t="s">
        <v>64</v>
      </c>
      <c r="AY485">
        <v>1</v>
      </c>
      <c r="AZ485" t="s">
        <v>90</v>
      </c>
      <c r="BA485">
        <v>41.503101999999899</v>
      </c>
      <c r="BB485">
        <v>-81.689357999999899</v>
      </c>
      <c r="BC485">
        <v>2015</v>
      </c>
      <c r="BD485">
        <v>11</v>
      </c>
      <c r="BE485">
        <v>21960</v>
      </c>
      <c r="BF485">
        <v>162</v>
      </c>
      <c r="BG485">
        <v>390351077011</v>
      </c>
      <c r="BH485">
        <v>2142</v>
      </c>
      <c r="BI485">
        <v>1770609</v>
      </c>
      <c r="BJ485">
        <v>1377</v>
      </c>
      <c r="BK485">
        <v>688</v>
      </c>
      <c r="BL485">
        <v>689</v>
      </c>
      <c r="BM485">
        <v>31.1999999999999</v>
      </c>
      <c r="BN485">
        <v>19</v>
      </c>
      <c r="BO485">
        <v>0</v>
      </c>
      <c r="BP485">
        <v>0</v>
      </c>
      <c r="BQ485">
        <v>0</v>
      </c>
      <c r="BR485">
        <v>35</v>
      </c>
      <c r="BS485">
        <v>50</v>
      </c>
      <c r="BT485">
        <v>14</v>
      </c>
      <c r="BU485">
        <v>173</v>
      </c>
      <c r="BV485">
        <v>326</v>
      </c>
      <c r="BW485">
        <v>228</v>
      </c>
      <c r="BX485">
        <v>82</v>
      </c>
      <c r="BY485">
        <v>93</v>
      </c>
      <c r="BZ485">
        <v>60</v>
      </c>
      <c r="CA485">
        <v>93</v>
      </c>
      <c r="CB485">
        <v>168</v>
      </c>
      <c r="CC485">
        <v>7</v>
      </c>
      <c r="CD485">
        <v>19</v>
      </c>
      <c r="CE485">
        <v>10</v>
      </c>
      <c r="CF485">
        <v>0</v>
      </c>
      <c r="CG485">
        <v>0</v>
      </c>
      <c r="CH485">
        <v>0</v>
      </c>
      <c r="CI485">
        <v>0</v>
      </c>
      <c r="CJ485">
        <v>0</v>
      </c>
      <c r="CK485">
        <v>19</v>
      </c>
      <c r="CL485">
        <v>10</v>
      </c>
      <c r="CM485">
        <v>358</v>
      </c>
      <c r="CN485">
        <v>871</v>
      </c>
      <c r="CO485">
        <v>30</v>
      </c>
      <c r="CP485">
        <v>62</v>
      </c>
      <c r="CQ485">
        <v>0</v>
      </c>
      <c r="CR485">
        <v>19</v>
      </c>
      <c r="CS485">
        <v>37</v>
      </c>
      <c r="CT485">
        <v>22</v>
      </c>
      <c r="CU485">
        <v>1086</v>
      </c>
      <c r="CV485">
        <v>130</v>
      </c>
      <c r="CW485">
        <v>154</v>
      </c>
      <c r="CX485">
        <v>40</v>
      </c>
      <c r="CY485">
        <v>40</v>
      </c>
      <c r="CZ485">
        <v>101</v>
      </c>
      <c r="DA485">
        <v>0</v>
      </c>
      <c r="DB485">
        <v>310</v>
      </c>
      <c r="DC485">
        <v>152</v>
      </c>
      <c r="DD485">
        <v>140</v>
      </c>
      <c r="DE485">
        <v>19</v>
      </c>
      <c r="DF485">
        <v>36786</v>
      </c>
      <c r="DG485">
        <v>1.54</v>
      </c>
      <c r="DH485">
        <v>353</v>
      </c>
      <c r="DI485">
        <v>990</v>
      </c>
      <c r="DJ485">
        <v>896</v>
      </c>
      <c r="DK485">
        <v>94</v>
      </c>
      <c r="DL485">
        <v>55</v>
      </c>
      <c r="DM485">
        <f t="shared" si="77"/>
        <v>0</v>
      </c>
      <c r="DN485">
        <f t="shared" si="78"/>
        <v>0</v>
      </c>
      <c r="DO485">
        <f t="shared" si="79"/>
        <v>0</v>
      </c>
      <c r="DP485">
        <f t="shared" si="80"/>
        <v>0</v>
      </c>
      <c r="DQ485">
        <f t="shared" si="81"/>
        <v>1</v>
      </c>
      <c r="DR485">
        <f t="shared" si="82"/>
        <v>0</v>
      </c>
      <c r="DS485">
        <f t="shared" si="83"/>
        <v>0</v>
      </c>
      <c r="DT485">
        <f t="shared" si="84"/>
        <v>0</v>
      </c>
      <c r="DU485">
        <f t="shared" si="85"/>
        <v>0</v>
      </c>
      <c r="DV485">
        <f t="shared" si="86"/>
        <v>0</v>
      </c>
      <c r="DW485">
        <f t="shared" si="87"/>
        <v>0</v>
      </c>
    </row>
    <row r="486" spans="1:127" x14ac:dyDescent="0.25">
      <c r="A486">
        <v>20118031140</v>
      </c>
      <c r="B486">
        <v>2200</v>
      </c>
      <c r="C486" t="s">
        <v>107</v>
      </c>
      <c r="D486">
        <v>11.5399999999999</v>
      </c>
      <c r="E486">
        <v>20110218</v>
      </c>
      <c r="F486" t="s">
        <v>108</v>
      </c>
      <c r="G486" t="s">
        <v>1674</v>
      </c>
      <c r="H486">
        <v>0</v>
      </c>
      <c r="I486" t="s">
        <v>125</v>
      </c>
      <c r="J486">
        <v>10</v>
      </c>
      <c r="K486" t="s">
        <v>199</v>
      </c>
      <c r="L486" t="s">
        <v>42</v>
      </c>
      <c r="M486" t="s">
        <v>11</v>
      </c>
      <c r="N486" t="s">
        <v>43</v>
      </c>
      <c r="O486" t="s">
        <v>71</v>
      </c>
      <c r="P486" t="s">
        <v>45</v>
      </c>
      <c r="Q486" t="s">
        <v>94</v>
      </c>
      <c r="R486" t="s">
        <v>119</v>
      </c>
      <c r="S486" t="s">
        <v>98</v>
      </c>
      <c r="T486" t="s">
        <v>1675</v>
      </c>
      <c r="U486" t="s">
        <v>59</v>
      </c>
      <c r="V486" t="s">
        <v>50</v>
      </c>
      <c r="W486" t="s">
        <v>189</v>
      </c>
      <c r="X486">
        <v>18</v>
      </c>
      <c r="Y486" t="s">
        <v>60</v>
      </c>
      <c r="Z486" t="s">
        <v>74</v>
      </c>
      <c r="AA486" t="s">
        <v>54</v>
      </c>
      <c r="AB486" t="s">
        <v>11</v>
      </c>
      <c r="AC486" t="s">
        <v>86</v>
      </c>
      <c r="AD486" t="s">
        <v>111</v>
      </c>
      <c r="AE486" t="s">
        <v>54</v>
      </c>
      <c r="AF486" t="s">
        <v>48</v>
      </c>
      <c r="AG486" t="s">
        <v>136</v>
      </c>
      <c r="AH486">
        <v>40</v>
      </c>
      <c r="AI486" t="s">
        <v>60</v>
      </c>
      <c r="AJ486" t="s">
        <v>76</v>
      </c>
      <c r="AK486" t="s">
        <v>77</v>
      </c>
      <c r="AL486" t="s">
        <v>54</v>
      </c>
      <c r="AM486" t="s">
        <v>11</v>
      </c>
      <c r="AN486" t="s">
        <v>61</v>
      </c>
      <c r="AO486" t="s">
        <v>62</v>
      </c>
      <c r="AP486" t="s">
        <v>1676</v>
      </c>
      <c r="AQ486" t="s">
        <v>63</v>
      </c>
      <c r="AR486">
        <v>0</v>
      </c>
      <c r="AS486">
        <v>0</v>
      </c>
      <c r="AT486">
        <v>1</v>
      </c>
      <c r="AU486">
        <v>0</v>
      </c>
      <c r="AV486" t="s">
        <v>11</v>
      </c>
      <c r="AW486">
        <v>12</v>
      </c>
      <c r="AX486" t="s">
        <v>64</v>
      </c>
      <c r="AY486">
        <v>1</v>
      </c>
      <c r="AZ486" t="s">
        <v>90</v>
      </c>
      <c r="BA486">
        <v>41.485647999999898</v>
      </c>
      <c r="BB486">
        <v>-81.758621000000005</v>
      </c>
      <c r="BC486">
        <v>2011</v>
      </c>
      <c r="BD486">
        <v>2</v>
      </c>
      <c r="BE486">
        <v>22086</v>
      </c>
      <c r="BF486">
        <v>55</v>
      </c>
      <c r="BG486">
        <v>390351011023</v>
      </c>
      <c r="BH486">
        <v>1590</v>
      </c>
      <c r="BI486">
        <v>187098</v>
      </c>
      <c r="BJ486">
        <v>1116</v>
      </c>
      <c r="BK486">
        <v>610</v>
      </c>
      <c r="BL486">
        <v>506</v>
      </c>
      <c r="BM486">
        <v>31.6999999999999</v>
      </c>
      <c r="BN486">
        <v>108</v>
      </c>
      <c r="BO486">
        <v>19</v>
      </c>
      <c r="BP486">
        <v>0</v>
      </c>
      <c r="BQ486">
        <v>0</v>
      </c>
      <c r="BR486">
        <v>38</v>
      </c>
      <c r="BS486">
        <v>46</v>
      </c>
      <c r="BT486">
        <v>0</v>
      </c>
      <c r="BU486">
        <v>0</v>
      </c>
      <c r="BV486">
        <v>179</v>
      </c>
      <c r="BW486">
        <v>215</v>
      </c>
      <c r="BX486">
        <v>124</v>
      </c>
      <c r="BY486">
        <v>128</v>
      </c>
      <c r="BZ486">
        <v>79</v>
      </c>
      <c r="CA486">
        <v>105</v>
      </c>
      <c r="CB486">
        <v>43</v>
      </c>
      <c r="CC486">
        <v>0</v>
      </c>
      <c r="CD486">
        <v>0</v>
      </c>
      <c r="CE486">
        <v>0</v>
      </c>
      <c r="CF486">
        <v>0</v>
      </c>
      <c r="CG486">
        <v>0</v>
      </c>
      <c r="CH486">
        <v>0</v>
      </c>
      <c r="CI486">
        <v>20</v>
      </c>
      <c r="CJ486">
        <v>12</v>
      </c>
      <c r="CK486">
        <v>127</v>
      </c>
      <c r="CL486">
        <v>32</v>
      </c>
      <c r="CM486">
        <v>273</v>
      </c>
      <c r="CN486">
        <v>769</v>
      </c>
      <c r="CO486">
        <v>0</v>
      </c>
      <c r="CP486">
        <v>0</v>
      </c>
      <c r="CQ486">
        <v>0</v>
      </c>
      <c r="CR486">
        <v>53</v>
      </c>
      <c r="CS486">
        <v>21</v>
      </c>
      <c r="CT486">
        <v>124</v>
      </c>
      <c r="CU486">
        <v>905</v>
      </c>
      <c r="CV486">
        <v>61</v>
      </c>
      <c r="CW486">
        <v>176</v>
      </c>
      <c r="CX486">
        <v>0</v>
      </c>
      <c r="CY486">
        <v>64</v>
      </c>
      <c r="CZ486">
        <v>245</v>
      </c>
      <c r="DA486">
        <v>23</v>
      </c>
      <c r="DB486">
        <v>190</v>
      </c>
      <c r="DC486">
        <v>93</v>
      </c>
      <c r="DD486">
        <v>36</v>
      </c>
      <c r="DE486">
        <v>17</v>
      </c>
      <c r="DF486">
        <v>39500</v>
      </c>
      <c r="DG486">
        <v>2.23</v>
      </c>
      <c r="DH486">
        <v>0</v>
      </c>
      <c r="DI486">
        <v>500</v>
      </c>
      <c r="DJ486">
        <v>500</v>
      </c>
      <c r="DK486">
        <v>0</v>
      </c>
      <c r="DL486">
        <v>118</v>
      </c>
      <c r="DM486">
        <f t="shared" si="77"/>
        <v>1</v>
      </c>
      <c r="DN486">
        <f t="shared" si="78"/>
        <v>0</v>
      </c>
      <c r="DO486">
        <f t="shared" si="79"/>
        <v>0</v>
      </c>
      <c r="DP486">
        <f t="shared" si="80"/>
        <v>0</v>
      </c>
      <c r="DQ486">
        <f t="shared" si="81"/>
        <v>0</v>
      </c>
      <c r="DR486">
        <f t="shared" si="82"/>
        <v>0</v>
      </c>
      <c r="DS486">
        <f t="shared" si="83"/>
        <v>0</v>
      </c>
      <c r="DT486">
        <f t="shared" si="84"/>
        <v>0</v>
      </c>
      <c r="DU486">
        <f t="shared" si="85"/>
        <v>0</v>
      </c>
      <c r="DV486">
        <f t="shared" si="86"/>
        <v>0</v>
      </c>
      <c r="DW486">
        <f t="shared" si="87"/>
        <v>0</v>
      </c>
    </row>
    <row r="487" spans="1:127" x14ac:dyDescent="0.25">
      <c r="A487">
        <v>20134000290</v>
      </c>
      <c r="B487">
        <v>428</v>
      </c>
      <c r="C487" t="s">
        <v>241</v>
      </c>
      <c r="D487">
        <v>3.4</v>
      </c>
      <c r="E487">
        <v>20130115</v>
      </c>
      <c r="F487" t="s">
        <v>202</v>
      </c>
      <c r="G487">
        <v>3512</v>
      </c>
      <c r="H487">
        <v>0</v>
      </c>
      <c r="I487" t="s">
        <v>115</v>
      </c>
      <c r="J487">
        <v>12</v>
      </c>
      <c r="K487" t="s">
        <v>41</v>
      </c>
      <c r="L487" t="s">
        <v>42</v>
      </c>
      <c r="M487" t="s">
        <v>11</v>
      </c>
      <c r="N487" t="s">
        <v>43</v>
      </c>
      <c r="O487" t="s">
        <v>71</v>
      </c>
      <c r="P487" t="s">
        <v>45</v>
      </c>
      <c r="Q487" t="s">
        <v>72</v>
      </c>
      <c r="R487" t="s">
        <v>299</v>
      </c>
      <c r="S487" t="s">
        <v>158</v>
      </c>
      <c r="T487" t="s">
        <v>1677</v>
      </c>
      <c r="U487" t="s">
        <v>110</v>
      </c>
      <c r="V487" t="s">
        <v>77</v>
      </c>
      <c r="W487" t="s">
        <v>76</v>
      </c>
      <c r="X487">
        <v>20</v>
      </c>
      <c r="Y487" t="s">
        <v>60</v>
      </c>
      <c r="Z487" t="s">
        <v>74</v>
      </c>
      <c r="AA487" t="s">
        <v>54</v>
      </c>
      <c r="AB487" t="s">
        <v>11</v>
      </c>
      <c r="AC487" t="s">
        <v>86</v>
      </c>
      <c r="AD487" t="s">
        <v>56</v>
      </c>
      <c r="AE487" t="s">
        <v>54</v>
      </c>
      <c r="AF487" t="s">
        <v>149</v>
      </c>
      <c r="AG487" t="s">
        <v>129</v>
      </c>
      <c r="AH487" t="s">
        <v>11</v>
      </c>
      <c r="AI487" t="s">
        <v>11</v>
      </c>
      <c r="AJ487" t="s">
        <v>77</v>
      </c>
      <c r="AK487" t="s">
        <v>76</v>
      </c>
      <c r="AL487">
        <v>0</v>
      </c>
      <c r="AM487" t="s">
        <v>11</v>
      </c>
      <c r="AN487" t="s">
        <v>61</v>
      </c>
      <c r="AO487" t="s">
        <v>62</v>
      </c>
      <c r="AP487" t="s">
        <v>1678</v>
      </c>
      <c r="AQ487" t="s">
        <v>63</v>
      </c>
      <c r="AR487">
        <v>0</v>
      </c>
      <c r="AS487">
        <v>0</v>
      </c>
      <c r="AT487">
        <v>1</v>
      </c>
      <c r="AU487">
        <v>1</v>
      </c>
      <c r="AV487" t="s">
        <v>11</v>
      </c>
      <c r="AW487">
        <v>12</v>
      </c>
      <c r="AX487" t="s">
        <v>64</v>
      </c>
      <c r="AY487">
        <v>1</v>
      </c>
      <c r="AZ487" t="s">
        <v>1</v>
      </c>
      <c r="BA487">
        <v>41.466211999999899</v>
      </c>
      <c r="BB487">
        <v>-81.707918000000006</v>
      </c>
      <c r="BC487">
        <v>2013</v>
      </c>
      <c r="BD487">
        <v>1</v>
      </c>
      <c r="BE487">
        <v>22152</v>
      </c>
      <c r="BF487">
        <v>92</v>
      </c>
      <c r="BG487">
        <v>390351029001</v>
      </c>
      <c r="BH487">
        <v>1817</v>
      </c>
      <c r="BI487">
        <v>273125</v>
      </c>
      <c r="BJ487">
        <v>759</v>
      </c>
      <c r="BK487">
        <v>429</v>
      </c>
      <c r="BL487">
        <v>330</v>
      </c>
      <c r="BM487">
        <v>36.200000000000003</v>
      </c>
      <c r="BN487">
        <v>49</v>
      </c>
      <c r="BO487">
        <v>84</v>
      </c>
      <c r="BP487">
        <v>16</v>
      </c>
      <c r="BQ487">
        <v>45</v>
      </c>
      <c r="BR487">
        <v>14</v>
      </c>
      <c r="BS487">
        <v>9</v>
      </c>
      <c r="BT487">
        <v>9</v>
      </c>
      <c r="BU487">
        <v>18</v>
      </c>
      <c r="BV487">
        <v>83</v>
      </c>
      <c r="BW487">
        <v>36</v>
      </c>
      <c r="BX487">
        <v>62</v>
      </c>
      <c r="BY487">
        <v>66</v>
      </c>
      <c r="BZ487">
        <v>39</v>
      </c>
      <c r="CA487">
        <v>86</v>
      </c>
      <c r="CB487">
        <v>23</v>
      </c>
      <c r="CC487">
        <v>0</v>
      </c>
      <c r="CD487">
        <v>29</v>
      </c>
      <c r="CE487">
        <v>0</v>
      </c>
      <c r="CF487">
        <v>8</v>
      </c>
      <c r="CG487">
        <v>26</v>
      </c>
      <c r="CH487">
        <v>23</v>
      </c>
      <c r="CI487">
        <v>18</v>
      </c>
      <c r="CJ487">
        <v>16</v>
      </c>
      <c r="CK487">
        <v>194</v>
      </c>
      <c r="CL487">
        <v>91</v>
      </c>
      <c r="CM487">
        <v>119</v>
      </c>
      <c r="CN487">
        <v>489</v>
      </c>
      <c r="CO487">
        <v>0</v>
      </c>
      <c r="CP487">
        <v>49</v>
      </c>
      <c r="CQ487">
        <v>0</v>
      </c>
      <c r="CR487">
        <v>0</v>
      </c>
      <c r="CS487">
        <v>102</v>
      </c>
      <c r="CT487">
        <v>277</v>
      </c>
      <c r="CU487">
        <v>515</v>
      </c>
      <c r="CV487">
        <v>205</v>
      </c>
      <c r="CW487">
        <v>147</v>
      </c>
      <c r="CX487">
        <v>16</v>
      </c>
      <c r="CY487">
        <v>52</v>
      </c>
      <c r="CZ487">
        <v>59</v>
      </c>
      <c r="DA487">
        <v>14</v>
      </c>
      <c r="DB487">
        <v>18</v>
      </c>
      <c r="DC487">
        <v>4</v>
      </c>
      <c r="DD487">
        <v>0</v>
      </c>
      <c r="DE487">
        <v>0</v>
      </c>
      <c r="DF487">
        <v>25550</v>
      </c>
      <c r="DG487">
        <v>2.48</v>
      </c>
      <c r="DH487">
        <v>86</v>
      </c>
      <c r="DI487">
        <v>372</v>
      </c>
      <c r="DJ487">
        <v>306</v>
      </c>
      <c r="DK487">
        <v>66</v>
      </c>
      <c r="DL487">
        <v>81</v>
      </c>
      <c r="DM487">
        <f t="shared" si="77"/>
        <v>0</v>
      </c>
      <c r="DN487">
        <f t="shared" si="78"/>
        <v>0</v>
      </c>
      <c r="DO487">
        <f t="shared" si="79"/>
        <v>1</v>
      </c>
      <c r="DP487">
        <f t="shared" si="80"/>
        <v>0</v>
      </c>
      <c r="DQ487">
        <f t="shared" si="81"/>
        <v>0</v>
      </c>
      <c r="DR487">
        <f t="shared" si="82"/>
        <v>0</v>
      </c>
      <c r="DS487">
        <f t="shared" si="83"/>
        <v>0</v>
      </c>
      <c r="DT487">
        <f t="shared" si="84"/>
        <v>0</v>
      </c>
      <c r="DU487">
        <f t="shared" si="85"/>
        <v>0</v>
      </c>
      <c r="DV487">
        <f t="shared" si="86"/>
        <v>0</v>
      </c>
      <c r="DW487">
        <f t="shared" si="87"/>
        <v>0</v>
      </c>
    </row>
    <row r="488" spans="1:127" x14ac:dyDescent="0.25">
      <c r="A488">
        <v>20134000376</v>
      </c>
      <c r="B488">
        <v>2037</v>
      </c>
      <c r="C488" t="s">
        <v>124</v>
      </c>
      <c r="D488">
        <v>0.51</v>
      </c>
      <c r="E488">
        <v>20130222</v>
      </c>
      <c r="F488" t="s">
        <v>109</v>
      </c>
      <c r="G488">
        <v>655</v>
      </c>
      <c r="H488">
        <v>0</v>
      </c>
      <c r="I488" t="s">
        <v>125</v>
      </c>
      <c r="J488">
        <v>15</v>
      </c>
      <c r="K488" t="s">
        <v>41</v>
      </c>
      <c r="L488" t="s">
        <v>42</v>
      </c>
      <c r="M488" t="s">
        <v>11</v>
      </c>
      <c r="N488" t="s">
        <v>43</v>
      </c>
      <c r="O488" t="s">
        <v>44</v>
      </c>
      <c r="P488" t="s">
        <v>104</v>
      </c>
      <c r="Q488" t="s">
        <v>153</v>
      </c>
      <c r="R488" t="s">
        <v>47</v>
      </c>
      <c r="S488" t="s">
        <v>158</v>
      </c>
      <c r="T488" t="s">
        <v>1679</v>
      </c>
      <c r="U488" t="s">
        <v>110</v>
      </c>
      <c r="V488" t="s">
        <v>76</v>
      </c>
      <c r="W488" t="s">
        <v>77</v>
      </c>
      <c r="X488" t="s">
        <v>11</v>
      </c>
      <c r="Y488" t="s">
        <v>11</v>
      </c>
      <c r="Z488" t="s">
        <v>74</v>
      </c>
      <c r="AA488">
        <v>0</v>
      </c>
      <c r="AB488" t="s">
        <v>11</v>
      </c>
      <c r="AC488" t="s">
        <v>75</v>
      </c>
      <c r="AD488" t="s">
        <v>97</v>
      </c>
      <c r="AE488" t="s">
        <v>57</v>
      </c>
      <c r="AF488" t="s">
        <v>185</v>
      </c>
      <c r="AG488" t="s">
        <v>59</v>
      </c>
      <c r="AH488">
        <v>52</v>
      </c>
      <c r="AI488" t="s">
        <v>52</v>
      </c>
      <c r="AJ488" t="s">
        <v>51</v>
      </c>
      <c r="AK488" t="s">
        <v>50</v>
      </c>
      <c r="AL488" t="s">
        <v>54</v>
      </c>
      <c r="AM488" t="s">
        <v>11</v>
      </c>
      <c r="AN488" t="s">
        <v>61</v>
      </c>
      <c r="AO488" t="s">
        <v>62</v>
      </c>
      <c r="AP488" t="s">
        <v>1680</v>
      </c>
      <c r="AQ488" t="s">
        <v>63</v>
      </c>
      <c r="AR488">
        <v>0</v>
      </c>
      <c r="AS488">
        <v>0</v>
      </c>
      <c r="AT488">
        <v>0</v>
      </c>
      <c r="AU488">
        <v>1</v>
      </c>
      <c r="AV488" t="s">
        <v>11</v>
      </c>
      <c r="AW488">
        <v>12</v>
      </c>
      <c r="AX488" t="s">
        <v>64</v>
      </c>
      <c r="AY488">
        <v>1</v>
      </c>
      <c r="AZ488" t="s">
        <v>90</v>
      </c>
      <c r="BA488">
        <v>41.498688999999899</v>
      </c>
      <c r="BB488">
        <v>-81.687642999999895</v>
      </c>
      <c r="BC488">
        <v>2013</v>
      </c>
      <c r="BD488">
        <v>2</v>
      </c>
      <c r="BE488">
        <v>22169</v>
      </c>
      <c r="BF488">
        <v>162</v>
      </c>
      <c r="BG488">
        <v>390351077011</v>
      </c>
      <c r="BH488">
        <v>2142</v>
      </c>
      <c r="BI488">
        <v>1770609</v>
      </c>
      <c r="BJ488">
        <v>1377</v>
      </c>
      <c r="BK488">
        <v>688</v>
      </c>
      <c r="BL488">
        <v>689</v>
      </c>
      <c r="BM488">
        <v>31.1999999999999</v>
      </c>
      <c r="BN488">
        <v>19</v>
      </c>
      <c r="BO488">
        <v>0</v>
      </c>
      <c r="BP488">
        <v>0</v>
      </c>
      <c r="BQ488">
        <v>0</v>
      </c>
      <c r="BR488">
        <v>35</v>
      </c>
      <c r="BS488">
        <v>50</v>
      </c>
      <c r="BT488">
        <v>14</v>
      </c>
      <c r="BU488">
        <v>173</v>
      </c>
      <c r="BV488">
        <v>326</v>
      </c>
      <c r="BW488">
        <v>228</v>
      </c>
      <c r="BX488">
        <v>82</v>
      </c>
      <c r="BY488">
        <v>93</v>
      </c>
      <c r="BZ488">
        <v>60</v>
      </c>
      <c r="CA488">
        <v>93</v>
      </c>
      <c r="CB488">
        <v>168</v>
      </c>
      <c r="CC488">
        <v>7</v>
      </c>
      <c r="CD488">
        <v>19</v>
      </c>
      <c r="CE488">
        <v>10</v>
      </c>
      <c r="CF488">
        <v>0</v>
      </c>
      <c r="CG488">
        <v>0</v>
      </c>
      <c r="CH488">
        <v>0</v>
      </c>
      <c r="CI488">
        <v>0</v>
      </c>
      <c r="CJ488">
        <v>0</v>
      </c>
      <c r="CK488">
        <v>19</v>
      </c>
      <c r="CL488">
        <v>10</v>
      </c>
      <c r="CM488">
        <v>358</v>
      </c>
      <c r="CN488">
        <v>871</v>
      </c>
      <c r="CO488">
        <v>30</v>
      </c>
      <c r="CP488">
        <v>62</v>
      </c>
      <c r="CQ488">
        <v>0</v>
      </c>
      <c r="CR488">
        <v>19</v>
      </c>
      <c r="CS488">
        <v>37</v>
      </c>
      <c r="CT488">
        <v>22</v>
      </c>
      <c r="CU488">
        <v>1086</v>
      </c>
      <c r="CV488">
        <v>130</v>
      </c>
      <c r="CW488">
        <v>154</v>
      </c>
      <c r="CX488">
        <v>40</v>
      </c>
      <c r="CY488">
        <v>40</v>
      </c>
      <c r="CZ488">
        <v>101</v>
      </c>
      <c r="DA488">
        <v>0</v>
      </c>
      <c r="DB488">
        <v>310</v>
      </c>
      <c r="DC488">
        <v>152</v>
      </c>
      <c r="DD488">
        <v>140</v>
      </c>
      <c r="DE488">
        <v>19</v>
      </c>
      <c r="DF488">
        <v>36786</v>
      </c>
      <c r="DG488">
        <v>1.54</v>
      </c>
      <c r="DH488">
        <v>353</v>
      </c>
      <c r="DI488">
        <v>990</v>
      </c>
      <c r="DJ488">
        <v>896</v>
      </c>
      <c r="DK488">
        <v>94</v>
      </c>
      <c r="DL488">
        <v>55</v>
      </c>
      <c r="DM488">
        <f t="shared" si="77"/>
        <v>0</v>
      </c>
      <c r="DN488">
        <f t="shared" si="78"/>
        <v>0</v>
      </c>
      <c r="DO488">
        <f t="shared" si="79"/>
        <v>1</v>
      </c>
      <c r="DP488">
        <f t="shared" si="80"/>
        <v>0</v>
      </c>
      <c r="DQ488">
        <f t="shared" si="81"/>
        <v>0</v>
      </c>
      <c r="DR488">
        <f t="shared" si="82"/>
        <v>0</v>
      </c>
      <c r="DS488">
        <f t="shared" si="83"/>
        <v>0</v>
      </c>
      <c r="DT488">
        <f t="shared" si="84"/>
        <v>0</v>
      </c>
      <c r="DU488">
        <f t="shared" si="85"/>
        <v>0</v>
      </c>
      <c r="DV488">
        <f t="shared" si="86"/>
        <v>0</v>
      </c>
      <c r="DW488">
        <f t="shared" si="87"/>
        <v>0</v>
      </c>
    </row>
  </sheetData>
  <autoFilter ref="A4:DK43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workbookViewId="0">
      <selection activeCell="D16" sqref="D16"/>
    </sheetView>
  </sheetViews>
  <sheetFormatPr defaultRowHeight="15" x14ac:dyDescent="0.25"/>
  <cols>
    <col min="1" max="1" width="39.7109375" customWidth="1"/>
    <col min="2" max="2" width="41.5703125" customWidth="1"/>
    <col min="3" max="7" width="23.85546875" customWidth="1"/>
    <col min="8" max="27" width="16.85546875" customWidth="1"/>
  </cols>
  <sheetData>
    <row r="1" spans="1:2" ht="21" x14ac:dyDescent="0.35">
      <c r="A1" s="41" t="s">
        <v>365</v>
      </c>
    </row>
    <row r="2" spans="1:2" ht="16.5" thickBot="1" x14ac:dyDescent="0.3">
      <c r="A2" s="69" t="s">
        <v>369</v>
      </c>
    </row>
    <row r="3" spans="1:2" ht="15.75" thickBot="1" x14ac:dyDescent="0.3">
      <c r="A3" s="31" t="s">
        <v>322</v>
      </c>
      <c r="B3" s="79" t="s">
        <v>1683</v>
      </c>
    </row>
    <row r="4" spans="1:2" ht="15.75" thickBot="1" x14ac:dyDescent="0.3">
      <c r="A4" s="32" t="s">
        <v>323</v>
      </c>
      <c r="B4" s="88" t="s">
        <v>1682</v>
      </c>
    </row>
    <row r="5" spans="1:2" ht="15.75" thickBot="1" x14ac:dyDescent="0.3">
      <c r="A5" s="31"/>
      <c r="B5" s="78"/>
    </row>
    <row r="6" spans="1:2" ht="15.75" thickBot="1" x14ac:dyDescent="0.3">
      <c r="A6" s="33" t="s">
        <v>335</v>
      </c>
      <c r="B6" s="74">
        <v>66875</v>
      </c>
    </row>
    <row r="7" spans="1:2" ht="15.75" thickBot="1" x14ac:dyDescent="0.3">
      <c r="A7" s="33" t="s">
        <v>324</v>
      </c>
      <c r="B7" s="34">
        <v>284</v>
      </c>
    </row>
    <row r="8" spans="1:2" ht="15.75" thickBot="1" x14ac:dyDescent="0.3">
      <c r="A8" s="33" t="s">
        <v>325</v>
      </c>
      <c r="B8" s="34">
        <v>96</v>
      </c>
    </row>
    <row r="9" spans="1:2" ht="15.75" thickBot="1" x14ac:dyDescent="0.3">
      <c r="A9" s="33" t="s">
        <v>326</v>
      </c>
      <c r="B9" s="34">
        <v>831</v>
      </c>
    </row>
    <row r="10" spans="1:2" ht="15.75" thickBot="1" x14ac:dyDescent="0.3">
      <c r="A10" s="33" t="s">
        <v>327</v>
      </c>
      <c r="B10" s="34">
        <v>377</v>
      </c>
    </row>
    <row r="11" spans="1:2" ht="15.75" thickBot="1" x14ac:dyDescent="0.3">
      <c r="A11" s="33" t="s">
        <v>328</v>
      </c>
      <c r="B11" s="39">
        <f>Mobility!B11</f>
        <v>364638</v>
      </c>
    </row>
    <row r="12" spans="1:2" ht="15.75" thickBot="1" x14ac:dyDescent="0.3">
      <c r="A12" s="33" t="s">
        <v>330</v>
      </c>
      <c r="B12" s="39">
        <f>Recreation!W5</f>
        <v>580386.36075281119</v>
      </c>
    </row>
    <row r="13" spans="1:2" ht="15.75" thickBot="1" x14ac:dyDescent="0.3">
      <c r="A13" s="33" t="s">
        <v>329</v>
      </c>
      <c r="B13" s="40">
        <f>HealthMedium!B11</f>
        <v>429479</v>
      </c>
    </row>
    <row r="14" spans="1:2" ht="30.75" thickBot="1" x14ac:dyDescent="0.3">
      <c r="A14" s="33" t="s">
        <v>336</v>
      </c>
      <c r="B14" s="40">
        <f>Safety!B8</f>
        <v>1985109.3479735367</v>
      </c>
    </row>
    <row r="15" spans="1:2" ht="30.75" thickBot="1" x14ac:dyDescent="0.3">
      <c r="A15" s="33" t="s">
        <v>331</v>
      </c>
      <c r="B15" s="40">
        <f>Safety!B9</f>
        <v>626069.17060526484</v>
      </c>
    </row>
    <row r="16" spans="1:2" ht="30.75" thickBot="1" x14ac:dyDescent="0.3">
      <c r="A16" s="33" t="s">
        <v>332</v>
      </c>
      <c r="B16" s="40">
        <f>AutoUse!B13</f>
        <v>24336</v>
      </c>
    </row>
    <row r="17" spans="1:32" ht="15.75" thickBot="1" x14ac:dyDescent="0.3">
      <c r="A17" s="59" t="s">
        <v>333</v>
      </c>
      <c r="B17" s="60">
        <f>SUM(B11:B16)</f>
        <v>4010017.879331613</v>
      </c>
    </row>
    <row r="19" spans="1:32" s="113" customFormat="1" ht="93" customHeight="1" x14ac:dyDescent="0.25">
      <c r="A19" s="121" t="s">
        <v>349</v>
      </c>
      <c r="B19" s="122"/>
      <c r="C19" s="112"/>
      <c r="D19" s="112"/>
      <c r="E19" s="112"/>
      <c r="F19" s="112"/>
      <c r="G19" s="112"/>
    </row>
    <row r="21" spans="1:32" ht="21" x14ac:dyDescent="0.35">
      <c r="A21" s="50" t="s">
        <v>366</v>
      </c>
      <c r="B21" s="2"/>
      <c r="C21" s="1"/>
      <c r="D21" s="1"/>
      <c r="E21" s="1"/>
      <c r="F21" s="1"/>
      <c r="G21" s="1"/>
      <c r="H21" s="1"/>
      <c r="I21" s="1"/>
      <c r="J21" s="1"/>
      <c r="K21" s="1"/>
      <c r="L21" s="1"/>
      <c r="M21" s="1"/>
      <c r="N21" s="1"/>
      <c r="O21" s="1"/>
      <c r="P21" s="1"/>
      <c r="Q21" s="1"/>
      <c r="R21" s="1"/>
      <c r="S21" s="1"/>
      <c r="T21" s="1"/>
    </row>
    <row r="22" spans="1:32" x14ac:dyDescent="0.25">
      <c r="A22" s="1"/>
      <c r="B22" s="49" t="s">
        <v>348</v>
      </c>
      <c r="C22" s="48">
        <v>0.03</v>
      </c>
      <c r="D22" s="1"/>
      <c r="E22" s="1"/>
      <c r="F22" s="1"/>
      <c r="G22" s="1"/>
      <c r="H22" s="1"/>
      <c r="I22" s="1"/>
      <c r="J22" s="1"/>
      <c r="K22" s="1"/>
      <c r="L22" s="1"/>
      <c r="M22" s="1"/>
      <c r="N22" s="1"/>
      <c r="O22" s="1"/>
      <c r="P22" s="1"/>
      <c r="Q22" s="1"/>
      <c r="R22" s="1"/>
      <c r="S22" s="1"/>
      <c r="T22" s="1"/>
      <c r="U22" s="1"/>
      <c r="V22" s="1"/>
    </row>
    <row r="23" spans="1:32" s="52" customFormat="1" x14ac:dyDescent="0.25">
      <c r="A23" s="46" t="s">
        <v>10</v>
      </c>
      <c r="B23" s="46" t="s">
        <v>347</v>
      </c>
      <c r="C23" s="44">
        <v>2016</v>
      </c>
      <c r="D23" s="58">
        <v>2017</v>
      </c>
      <c r="E23" s="44">
        <f>D23+1</f>
        <v>2018</v>
      </c>
      <c r="F23" s="44">
        <f t="shared" ref="F23:Z23" si="0">E23+1</f>
        <v>2019</v>
      </c>
      <c r="G23" s="44">
        <f t="shared" si="0"/>
        <v>2020</v>
      </c>
      <c r="H23" s="44">
        <f t="shared" si="0"/>
        <v>2021</v>
      </c>
      <c r="I23" s="44">
        <f t="shared" si="0"/>
        <v>2022</v>
      </c>
      <c r="J23" s="44">
        <f t="shared" si="0"/>
        <v>2023</v>
      </c>
      <c r="K23" s="44">
        <f t="shared" si="0"/>
        <v>2024</v>
      </c>
      <c r="L23" s="44">
        <f t="shared" si="0"/>
        <v>2025</v>
      </c>
      <c r="M23" s="44">
        <f t="shared" si="0"/>
        <v>2026</v>
      </c>
      <c r="N23" s="44">
        <f t="shared" si="0"/>
        <v>2027</v>
      </c>
      <c r="O23" s="44">
        <f t="shared" si="0"/>
        <v>2028</v>
      </c>
      <c r="P23" s="44">
        <f t="shared" si="0"/>
        <v>2029</v>
      </c>
      <c r="Q23" s="44">
        <f t="shared" si="0"/>
        <v>2030</v>
      </c>
      <c r="R23" s="44">
        <f t="shared" si="0"/>
        <v>2031</v>
      </c>
      <c r="S23" s="44">
        <f t="shared" si="0"/>
        <v>2032</v>
      </c>
      <c r="T23" s="44">
        <f t="shared" si="0"/>
        <v>2033</v>
      </c>
      <c r="U23" s="44">
        <f t="shared" si="0"/>
        <v>2034</v>
      </c>
      <c r="V23" s="44">
        <f t="shared" si="0"/>
        <v>2035</v>
      </c>
      <c r="W23" s="44">
        <f t="shared" si="0"/>
        <v>2036</v>
      </c>
      <c r="X23" s="44">
        <f t="shared" si="0"/>
        <v>2037</v>
      </c>
      <c r="Y23" s="44">
        <f t="shared" si="0"/>
        <v>2038</v>
      </c>
      <c r="Z23" s="44">
        <f t="shared" si="0"/>
        <v>2039</v>
      </c>
      <c r="AA23" s="44"/>
      <c r="AB23" s="44"/>
      <c r="AC23" s="44"/>
      <c r="AD23" s="44"/>
      <c r="AE23" s="44"/>
      <c r="AF23" s="44"/>
    </row>
    <row r="24" spans="1:32" x14ac:dyDescent="0.25">
      <c r="A24" s="70" t="s">
        <v>492</v>
      </c>
      <c r="B24" s="17">
        <f>SUM(C24:AD24)</f>
        <v>54596381.520483337</v>
      </c>
      <c r="C24" s="45">
        <v>0</v>
      </c>
      <c r="D24" s="45">
        <f>0</f>
        <v>0</v>
      </c>
      <c r="E24" s="45">
        <v>0</v>
      </c>
      <c r="F24" s="45">
        <v>0</v>
      </c>
      <c r="G24" s="45">
        <f>$B$17*((1+$C$22)^(2016-G23))</f>
        <v>3562848.9476964762</v>
      </c>
      <c r="H24" s="45">
        <f t="shared" ref="H24:Z24" si="1">$B$17*((1+$C$22)^(2016-H23))</f>
        <v>3459076.6482490064</v>
      </c>
      <c r="I24" s="45">
        <f t="shared" si="1"/>
        <v>3358326.8429602003</v>
      </c>
      <c r="J24" s="45">
        <f t="shared" si="1"/>
        <v>3260511.4980196115</v>
      </c>
      <c r="K24" s="45">
        <f t="shared" si="1"/>
        <v>3165545.1437083608</v>
      </c>
      <c r="L24" s="45">
        <f t="shared" si="1"/>
        <v>3073344.7997168554</v>
      </c>
      <c r="M24" s="45">
        <f t="shared" si="1"/>
        <v>2983829.9026377234</v>
      </c>
      <c r="N24" s="45">
        <f t="shared" si="1"/>
        <v>2896922.2355706054</v>
      </c>
      <c r="O24" s="45">
        <f t="shared" si="1"/>
        <v>2812545.8597772876</v>
      </c>
      <c r="P24" s="45">
        <f t="shared" si="1"/>
        <v>2730627.0483274637</v>
      </c>
      <c r="Q24" s="45">
        <f t="shared" si="1"/>
        <v>2651094.2216771487</v>
      </c>
      <c r="R24" s="45">
        <f t="shared" si="1"/>
        <v>2573877.8851234452</v>
      </c>
      <c r="S24" s="45">
        <f t="shared" si="1"/>
        <v>2498910.5680810153</v>
      </c>
      <c r="T24" s="45">
        <f t="shared" si="1"/>
        <v>2426126.7651271992</v>
      </c>
      <c r="U24" s="45">
        <f t="shared" si="1"/>
        <v>2355462.8787642708</v>
      </c>
      <c r="V24" s="45">
        <f t="shared" si="1"/>
        <v>2286857.1638488066</v>
      </c>
      <c r="W24" s="45">
        <f t="shared" si="1"/>
        <v>2220249.6736396183</v>
      </c>
      <c r="X24" s="45">
        <f t="shared" si="1"/>
        <v>2155582.2074171053</v>
      </c>
      <c r="Y24" s="45">
        <f t="shared" si="1"/>
        <v>2092798.2596282577</v>
      </c>
      <c r="Z24" s="45">
        <f t="shared" si="1"/>
        <v>2031842.9705128714</v>
      </c>
      <c r="AA24" s="15"/>
      <c r="AB24" s="15"/>
      <c r="AC24" s="15"/>
      <c r="AD24" s="15"/>
      <c r="AE24" s="15"/>
      <c r="AF24" s="15"/>
    </row>
    <row r="25" spans="1:32" x14ac:dyDescent="0.25">
      <c r="A25" s="1"/>
      <c r="B25" s="2"/>
      <c r="C25" s="16"/>
      <c r="D25" s="2"/>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x14ac:dyDescent="0.25">
      <c r="A26" s="1"/>
      <c r="B26" s="47" t="s">
        <v>348</v>
      </c>
      <c r="C26" s="48">
        <v>7.0000000000000007E-2</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x14ac:dyDescent="0.25">
      <c r="A27" s="70" t="s">
        <v>492</v>
      </c>
      <c r="B27" s="17">
        <f>SUM(C27:AD27)</f>
        <v>34678118.67698817</v>
      </c>
      <c r="C27" s="43">
        <v>0</v>
      </c>
      <c r="D27" s="45">
        <v>0</v>
      </c>
      <c r="E27" s="45">
        <v>0</v>
      </c>
      <c r="F27" s="45">
        <v>0</v>
      </c>
      <c r="G27" s="45">
        <f>$B$17*((1+$C$26)^(2016-G23))</f>
        <v>3059223.4403670584</v>
      </c>
      <c r="H27" s="45">
        <f t="shared" ref="H27:Z27" si="2">$B$17*((1+$C$26)^(2016-H23))</f>
        <v>2859087.3274458488</v>
      </c>
      <c r="I27" s="45">
        <f t="shared" si="2"/>
        <v>2672044.2312578028</v>
      </c>
      <c r="J27" s="45">
        <f t="shared" si="2"/>
        <v>2497237.5993063571</v>
      </c>
      <c r="K27" s="45">
        <f t="shared" si="2"/>
        <v>2333866.9152395865</v>
      </c>
      <c r="L27" s="45">
        <f t="shared" si="2"/>
        <v>2181184.032934193</v>
      </c>
      <c r="M27" s="45">
        <f t="shared" si="2"/>
        <v>2038489.7504057877</v>
      </c>
      <c r="N27" s="45">
        <f t="shared" si="2"/>
        <v>1905130.607855876</v>
      </c>
      <c r="O27" s="45">
        <f t="shared" si="2"/>
        <v>1780495.8951924078</v>
      </c>
      <c r="P27" s="45">
        <f t="shared" si="2"/>
        <v>1664014.8553200071</v>
      </c>
      <c r="Q27" s="45">
        <f t="shared" si="2"/>
        <v>1555154.0703925302</v>
      </c>
      <c r="R27" s="45">
        <f t="shared" si="2"/>
        <v>1453415.0190584392</v>
      </c>
      <c r="S27" s="45">
        <f t="shared" si="2"/>
        <v>1358331.7935125602</v>
      </c>
      <c r="T27" s="45">
        <f t="shared" si="2"/>
        <v>1269468.965899589</v>
      </c>
      <c r="U27" s="45">
        <f t="shared" si="2"/>
        <v>1186419.5942986812</v>
      </c>
      <c r="V27" s="45">
        <f t="shared" si="2"/>
        <v>1108803.3591576461</v>
      </c>
      <c r="W27" s="45">
        <f t="shared" si="2"/>
        <v>1036264.82164266</v>
      </c>
      <c r="X27" s="45">
        <f t="shared" si="2"/>
        <v>968471.79592771956</v>
      </c>
      <c r="Y27" s="45">
        <f t="shared" si="2"/>
        <v>905113.8279698313</v>
      </c>
      <c r="Z27" s="45">
        <f t="shared" si="2"/>
        <v>845900.77380358067</v>
      </c>
      <c r="AA27" s="15"/>
      <c r="AB27" s="15"/>
      <c r="AC27" s="15"/>
      <c r="AD27" s="15"/>
      <c r="AE27" s="15"/>
      <c r="AF27" s="15"/>
    </row>
    <row r="29" spans="1:32" ht="16.5" thickBot="1" x14ac:dyDescent="0.3">
      <c r="A29" s="69" t="s">
        <v>370</v>
      </c>
    </row>
    <row r="30" spans="1:32" ht="15.75" thickBot="1" x14ac:dyDescent="0.3">
      <c r="A30" s="31" t="s">
        <v>322</v>
      </c>
      <c r="B30" s="114" t="s">
        <v>492</v>
      </c>
    </row>
    <row r="31" spans="1:32" ht="15.75" customHeight="1" thickBot="1" x14ac:dyDescent="0.3">
      <c r="A31" s="33" t="s">
        <v>328</v>
      </c>
      <c r="B31" s="39">
        <f>Mobility!B18</f>
        <v>4964545.2873103488</v>
      </c>
    </row>
    <row r="32" spans="1:32" ht="15.75" thickBot="1" x14ac:dyDescent="0.3">
      <c r="A32" s="33" t="s">
        <v>330</v>
      </c>
      <c r="B32" s="39">
        <f>Recreation!B11</f>
        <v>7901958.5783559941</v>
      </c>
    </row>
    <row r="33" spans="1:2" ht="15.75" thickBot="1" x14ac:dyDescent="0.3">
      <c r="A33" s="33" t="s">
        <v>329</v>
      </c>
      <c r="B33" s="40">
        <f>HealthMedium!B19</f>
        <v>5847355.3097832967</v>
      </c>
    </row>
    <row r="34" spans="1:2" ht="15.75" thickBot="1" x14ac:dyDescent="0.3">
      <c r="A34" s="33" t="s">
        <v>372</v>
      </c>
      <c r="B34" s="40">
        <f>Safety!B17</f>
        <v>35551187.777292572</v>
      </c>
    </row>
    <row r="35" spans="1:2" ht="15.75" thickBot="1" x14ac:dyDescent="0.3">
      <c r="A35" s="33" t="s">
        <v>332</v>
      </c>
      <c r="B35" s="40">
        <f>AutoUse!B20</f>
        <v>331334.567741115</v>
      </c>
    </row>
    <row r="36" spans="1:2" ht="15.75" thickBot="1" x14ac:dyDescent="0.3">
      <c r="A36" s="59" t="s">
        <v>333</v>
      </c>
      <c r="B36" s="60">
        <f>SUM(B31:B35)</f>
        <v>54596381.52048333</v>
      </c>
    </row>
    <row r="38" spans="1:2" ht="16.5" thickBot="1" x14ac:dyDescent="0.3">
      <c r="A38" s="69" t="s">
        <v>371</v>
      </c>
    </row>
    <row r="39" spans="1:2" ht="15.75" thickBot="1" x14ac:dyDescent="0.3">
      <c r="A39" s="31" t="s">
        <v>322</v>
      </c>
      <c r="B39" s="114" t="s">
        <v>492</v>
      </c>
    </row>
    <row r="40" spans="1:2" ht="15.75" customHeight="1" thickBot="1" x14ac:dyDescent="0.3">
      <c r="A40" s="33" t="s">
        <v>328</v>
      </c>
      <c r="B40" s="39">
        <f>Mobility!B21</f>
        <v>3153342.5083499285</v>
      </c>
    </row>
    <row r="41" spans="1:2" ht="15.75" thickBot="1" x14ac:dyDescent="0.3">
      <c r="A41" s="33" t="s">
        <v>330</v>
      </c>
      <c r="B41" s="39">
        <f>Recreation!B14</f>
        <v>5019106.5731721753</v>
      </c>
    </row>
    <row r="42" spans="1:2" ht="15.75" thickBot="1" x14ac:dyDescent="0.3">
      <c r="A42" s="33" t="s">
        <v>329</v>
      </c>
      <c r="B42" s="40">
        <f>HealthMedium!B22</f>
        <v>3714079.1336712535</v>
      </c>
    </row>
    <row r="43" spans="1:2" ht="15.75" thickBot="1" x14ac:dyDescent="0.3">
      <c r="A43" s="33" t="s">
        <v>372</v>
      </c>
      <c r="B43" s="40">
        <f>Safety!B20</f>
        <v>22581135.864952981</v>
      </c>
    </row>
    <row r="44" spans="1:2" ht="15.75" thickBot="1" x14ac:dyDescent="0.3">
      <c r="A44" s="33" t="s">
        <v>332</v>
      </c>
      <c r="B44" s="40">
        <f>AutoUse!B23</f>
        <v>210454.59684180981</v>
      </c>
    </row>
    <row r="45" spans="1:2" ht="15.75" thickBot="1" x14ac:dyDescent="0.3">
      <c r="A45" s="59" t="s">
        <v>333</v>
      </c>
      <c r="B45" s="60">
        <f>SUM(B40:B44)</f>
        <v>34678118.676988155</v>
      </c>
    </row>
  </sheetData>
  <mergeCells count="1">
    <mergeCell ref="A19:B1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workbookViewId="0">
      <selection activeCell="B5" sqref="B5"/>
    </sheetView>
  </sheetViews>
  <sheetFormatPr defaultRowHeight="15" x14ac:dyDescent="0.25"/>
  <cols>
    <col min="1" max="1" width="41.7109375" customWidth="1"/>
    <col min="2" max="2" width="48.28515625" customWidth="1"/>
    <col min="3" max="7" width="23.85546875" customWidth="1"/>
    <col min="8" max="27" width="16.85546875" customWidth="1"/>
  </cols>
  <sheetData>
    <row r="1" spans="1:2" ht="21" x14ac:dyDescent="0.35">
      <c r="A1" s="41" t="s">
        <v>367</v>
      </c>
    </row>
    <row r="2" spans="1:2" ht="16.5" thickBot="1" x14ac:dyDescent="0.3">
      <c r="A2" s="69" t="s">
        <v>369</v>
      </c>
    </row>
    <row r="3" spans="1:2" ht="15.75" thickBot="1" x14ac:dyDescent="0.3">
      <c r="A3" s="31" t="s">
        <v>322</v>
      </c>
      <c r="B3" s="79" t="s">
        <v>1683</v>
      </c>
    </row>
    <row r="4" spans="1:2" ht="15.75" thickBot="1" x14ac:dyDescent="0.3">
      <c r="A4" s="32" t="s">
        <v>323</v>
      </c>
      <c r="B4" s="88" t="s">
        <v>1682</v>
      </c>
    </row>
    <row r="5" spans="1:2" ht="15.75" thickBot="1" x14ac:dyDescent="0.3">
      <c r="A5" s="31"/>
      <c r="B5" s="78"/>
    </row>
    <row r="6" spans="1:2" ht="15.75" thickBot="1" x14ac:dyDescent="0.3">
      <c r="A6" s="33" t="s">
        <v>335</v>
      </c>
      <c r="B6" s="74">
        <v>66875</v>
      </c>
    </row>
    <row r="7" spans="1:2" ht="15.75" thickBot="1" x14ac:dyDescent="0.3">
      <c r="A7" s="33" t="s">
        <v>324</v>
      </c>
      <c r="B7" s="34">
        <v>284</v>
      </c>
    </row>
    <row r="8" spans="1:2" ht="15.75" thickBot="1" x14ac:dyDescent="0.3">
      <c r="A8" s="33" t="s">
        <v>325</v>
      </c>
      <c r="B8" s="34">
        <v>96</v>
      </c>
    </row>
    <row r="9" spans="1:2" ht="15.75" thickBot="1" x14ac:dyDescent="0.3">
      <c r="A9" s="33" t="s">
        <v>326</v>
      </c>
      <c r="B9" s="34">
        <v>831</v>
      </c>
    </row>
    <row r="10" spans="1:2" ht="15.75" thickBot="1" x14ac:dyDescent="0.3">
      <c r="A10" s="33" t="s">
        <v>327</v>
      </c>
      <c r="B10" s="34">
        <v>377</v>
      </c>
    </row>
    <row r="11" spans="1:2" ht="15.75" thickBot="1" x14ac:dyDescent="0.3">
      <c r="A11" s="33" t="s">
        <v>328</v>
      </c>
      <c r="B11" s="39">
        <f>Mobility!B11</f>
        <v>364638</v>
      </c>
    </row>
    <row r="12" spans="1:2" ht="15.75" thickBot="1" x14ac:dyDescent="0.3">
      <c r="A12" s="33" t="s">
        <v>330</v>
      </c>
      <c r="B12" s="39">
        <f>Recreation!W5</f>
        <v>580386.36075281119</v>
      </c>
    </row>
    <row r="13" spans="1:2" ht="15.75" thickBot="1" x14ac:dyDescent="0.3">
      <c r="A13" s="33" t="s">
        <v>329</v>
      </c>
      <c r="B13" s="40">
        <f>HealthLow!B11</f>
        <v>48288</v>
      </c>
    </row>
    <row r="14" spans="1:2" ht="15.75" thickBot="1" x14ac:dyDescent="0.3">
      <c r="A14" s="33" t="s">
        <v>336</v>
      </c>
      <c r="B14" s="40">
        <f>Safety!B8</f>
        <v>1985109.3479735367</v>
      </c>
    </row>
    <row r="15" spans="1:2" ht="15.75" thickBot="1" x14ac:dyDescent="0.3">
      <c r="A15" s="33" t="s">
        <v>331</v>
      </c>
      <c r="B15" s="40">
        <f>Safety!B9</f>
        <v>626069.17060526484</v>
      </c>
    </row>
    <row r="16" spans="1:2" ht="15.75" thickBot="1" x14ac:dyDescent="0.3">
      <c r="A16" s="33" t="s">
        <v>332</v>
      </c>
      <c r="B16" s="40">
        <f>AutoUse!B13</f>
        <v>24336</v>
      </c>
    </row>
    <row r="17" spans="1:32" ht="15.75" thickBot="1" x14ac:dyDescent="0.3">
      <c r="A17" s="33" t="s">
        <v>333</v>
      </c>
      <c r="B17" s="40">
        <f>SUM(B11:B16)</f>
        <v>3628826.879331613</v>
      </c>
    </row>
    <row r="19" spans="1:32" s="113" customFormat="1" ht="84.75" customHeight="1" x14ac:dyDescent="0.25">
      <c r="A19" s="121" t="s">
        <v>349</v>
      </c>
      <c r="B19" s="122"/>
      <c r="C19" s="112"/>
      <c r="D19" s="112"/>
      <c r="E19" s="112"/>
      <c r="F19" s="112"/>
      <c r="G19" s="112"/>
    </row>
    <row r="21" spans="1:32" ht="21" x14ac:dyDescent="0.35">
      <c r="A21" s="50" t="s">
        <v>368</v>
      </c>
      <c r="B21" s="2"/>
      <c r="C21" s="1"/>
      <c r="D21" s="1"/>
      <c r="E21" s="1"/>
      <c r="F21" s="1"/>
      <c r="G21" s="1"/>
      <c r="H21" s="1"/>
      <c r="I21" s="1"/>
      <c r="J21" s="1"/>
      <c r="K21" s="1"/>
      <c r="L21" s="1"/>
      <c r="M21" s="1"/>
      <c r="N21" s="1"/>
      <c r="O21" s="1"/>
      <c r="P21" s="1"/>
      <c r="Q21" s="1"/>
      <c r="R21" s="1"/>
      <c r="S21" s="1"/>
      <c r="T21" s="1"/>
    </row>
    <row r="22" spans="1:32" x14ac:dyDescent="0.25">
      <c r="A22" s="1"/>
      <c r="B22" s="49" t="s">
        <v>348</v>
      </c>
      <c r="C22" s="48">
        <v>0.03</v>
      </c>
      <c r="D22" s="1"/>
      <c r="E22" s="1"/>
      <c r="F22" s="1"/>
      <c r="G22" s="1"/>
      <c r="H22" s="1"/>
      <c r="I22" s="1"/>
      <c r="J22" s="1"/>
      <c r="K22" s="1"/>
      <c r="L22" s="1"/>
      <c r="M22" s="1"/>
      <c r="N22" s="1"/>
      <c r="O22" s="1"/>
      <c r="P22" s="1"/>
      <c r="Q22" s="1"/>
      <c r="R22" s="1"/>
      <c r="S22" s="1"/>
      <c r="T22" s="1"/>
      <c r="U22" s="1"/>
      <c r="V22" s="1"/>
    </row>
    <row r="23" spans="1:32" s="52" customFormat="1" x14ac:dyDescent="0.25">
      <c r="A23" s="46" t="s">
        <v>10</v>
      </c>
      <c r="B23" s="46" t="s">
        <v>347</v>
      </c>
      <c r="C23" s="44">
        <v>2016</v>
      </c>
      <c r="D23" s="58">
        <v>2017</v>
      </c>
      <c r="E23" s="44">
        <f>D23+1</f>
        <v>2018</v>
      </c>
      <c r="F23" s="44">
        <f t="shared" ref="F23:Z23" si="0">E23+1</f>
        <v>2019</v>
      </c>
      <c r="G23" s="44">
        <f t="shared" si="0"/>
        <v>2020</v>
      </c>
      <c r="H23" s="44">
        <f t="shared" si="0"/>
        <v>2021</v>
      </c>
      <c r="I23" s="44">
        <f t="shared" si="0"/>
        <v>2022</v>
      </c>
      <c r="J23" s="44">
        <f t="shared" si="0"/>
        <v>2023</v>
      </c>
      <c r="K23" s="44">
        <f t="shared" si="0"/>
        <v>2024</v>
      </c>
      <c r="L23" s="44">
        <f t="shared" si="0"/>
        <v>2025</v>
      </c>
      <c r="M23" s="44">
        <f t="shared" si="0"/>
        <v>2026</v>
      </c>
      <c r="N23" s="44">
        <f t="shared" si="0"/>
        <v>2027</v>
      </c>
      <c r="O23" s="44">
        <f t="shared" si="0"/>
        <v>2028</v>
      </c>
      <c r="P23" s="44">
        <f t="shared" si="0"/>
        <v>2029</v>
      </c>
      <c r="Q23" s="44">
        <f t="shared" si="0"/>
        <v>2030</v>
      </c>
      <c r="R23" s="44">
        <f t="shared" si="0"/>
        <v>2031</v>
      </c>
      <c r="S23" s="44">
        <f t="shared" si="0"/>
        <v>2032</v>
      </c>
      <c r="T23" s="44">
        <f t="shared" si="0"/>
        <v>2033</v>
      </c>
      <c r="U23" s="44">
        <f t="shared" si="0"/>
        <v>2034</v>
      </c>
      <c r="V23" s="44">
        <f t="shared" si="0"/>
        <v>2035</v>
      </c>
      <c r="W23" s="44">
        <f t="shared" si="0"/>
        <v>2036</v>
      </c>
      <c r="X23" s="44">
        <f t="shared" si="0"/>
        <v>2037</v>
      </c>
      <c r="Y23" s="44">
        <f t="shared" si="0"/>
        <v>2038</v>
      </c>
      <c r="Z23" s="44">
        <f t="shared" si="0"/>
        <v>2039</v>
      </c>
      <c r="AA23" s="44"/>
      <c r="AB23" s="44"/>
      <c r="AC23" s="44"/>
      <c r="AD23" s="44"/>
      <c r="AE23" s="44"/>
      <c r="AF23" s="44"/>
    </row>
    <row r="24" spans="1:32" x14ac:dyDescent="0.25">
      <c r="A24" s="70" t="s">
        <v>1683</v>
      </c>
      <c r="B24" s="17">
        <f>SUM(C24:AD24)</f>
        <v>49406467.187322438</v>
      </c>
      <c r="C24" s="45">
        <v>0</v>
      </c>
      <c r="D24" s="45">
        <f>0</f>
        <v>0</v>
      </c>
      <c r="E24" s="45">
        <v>0</v>
      </c>
      <c r="F24" s="45">
        <v>0</v>
      </c>
      <c r="G24" s="45">
        <f>$B$17*((1+$C$22)^(2016-G23))</f>
        <v>3224165.6814144468</v>
      </c>
      <c r="H24" s="45">
        <f t="shared" ref="H24:Z24" si="1">$B$17*((1+$C$22)^(2016-H23))</f>
        <v>3130257.9431208223</v>
      </c>
      <c r="I24" s="45">
        <f t="shared" si="1"/>
        <v>3039085.3816707013</v>
      </c>
      <c r="J24" s="45">
        <f t="shared" si="1"/>
        <v>2950568.3317191275</v>
      </c>
      <c r="K24" s="45">
        <f t="shared" si="1"/>
        <v>2864629.4482709975</v>
      </c>
      <c r="L24" s="45">
        <f t="shared" si="1"/>
        <v>2781193.6390980557</v>
      </c>
      <c r="M24" s="45">
        <f t="shared" si="1"/>
        <v>2700187.9991243258</v>
      </c>
      <c r="N24" s="45">
        <f t="shared" si="1"/>
        <v>2621541.7467226465</v>
      </c>
      <c r="O24" s="45">
        <f t="shared" si="1"/>
        <v>2545186.1618666477</v>
      </c>
      <c r="P24" s="45">
        <f t="shared" si="1"/>
        <v>2471054.5260841241</v>
      </c>
      <c r="Q24" s="45">
        <f t="shared" si="1"/>
        <v>2399082.0641593435</v>
      </c>
      <c r="R24" s="45">
        <f t="shared" si="1"/>
        <v>2329205.8875333429</v>
      </c>
      <c r="S24" s="45">
        <f t="shared" si="1"/>
        <v>2261364.9393527606</v>
      </c>
      <c r="T24" s="45">
        <f t="shared" si="1"/>
        <v>2195499.9411191847</v>
      </c>
      <c r="U24" s="45">
        <f t="shared" si="1"/>
        <v>2131553.3408924122</v>
      </c>
      <c r="V24" s="45">
        <f t="shared" si="1"/>
        <v>2069469.2630023423</v>
      </c>
      <c r="W24" s="45">
        <f t="shared" si="1"/>
        <v>2009193.4592255752</v>
      </c>
      <c r="X24" s="45">
        <f t="shared" si="1"/>
        <v>1950673.2613840536</v>
      </c>
      <c r="Y24" s="45">
        <f t="shared" si="1"/>
        <v>1893857.5353243239</v>
      </c>
      <c r="Z24" s="45">
        <f t="shared" si="1"/>
        <v>1838696.6362372076</v>
      </c>
      <c r="AA24" s="15"/>
      <c r="AB24" s="15"/>
      <c r="AC24" s="15"/>
      <c r="AD24" s="15"/>
      <c r="AE24" s="15"/>
      <c r="AF24" s="15"/>
    </row>
    <row r="25" spans="1:32" x14ac:dyDescent="0.25">
      <c r="A25" s="1"/>
      <c r="B25" s="2"/>
      <c r="C25" s="16"/>
      <c r="D25" s="2"/>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x14ac:dyDescent="0.25">
      <c r="A26" s="1"/>
      <c r="B26" s="47" t="s">
        <v>348</v>
      </c>
      <c r="C26" s="48">
        <v>7.0000000000000007E-2</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x14ac:dyDescent="0.25">
      <c r="A27" s="70" t="s">
        <v>1683</v>
      </c>
      <c r="B27" s="17">
        <f>SUM(C27:AD27)</f>
        <v>31381627.954407368</v>
      </c>
      <c r="C27" s="43">
        <v>0</v>
      </c>
      <c r="D27" s="45">
        <v>0</v>
      </c>
      <c r="E27" s="45">
        <v>0</v>
      </c>
      <c r="F27" s="45">
        <v>0</v>
      </c>
      <c r="G27" s="45">
        <f>$B$17*((1+$C$26)^(2016-G23))</f>
        <v>2768414.65159145</v>
      </c>
      <c r="H27" s="45">
        <f t="shared" ref="H27:Z27" si="2">$B$17*((1+$C$26)^(2016-H23))</f>
        <v>2587303.4127022894</v>
      </c>
      <c r="I27" s="45">
        <f t="shared" si="2"/>
        <v>2418040.5726189623</v>
      </c>
      <c r="J27" s="45">
        <f t="shared" si="2"/>
        <v>2259851.002447628</v>
      </c>
      <c r="K27" s="45">
        <f t="shared" si="2"/>
        <v>2112010.2826613346</v>
      </c>
      <c r="L27" s="45">
        <f t="shared" si="2"/>
        <v>1973841.3856647988</v>
      </c>
      <c r="M27" s="45">
        <f t="shared" si="2"/>
        <v>1844711.5753876625</v>
      </c>
      <c r="N27" s="45">
        <f t="shared" si="2"/>
        <v>1724029.5097080956</v>
      </c>
      <c r="O27" s="45">
        <f t="shared" si="2"/>
        <v>1611242.5324374728</v>
      </c>
      <c r="P27" s="45">
        <f t="shared" si="2"/>
        <v>1505834.1424649276</v>
      </c>
      <c r="Q27" s="45">
        <f t="shared" si="2"/>
        <v>1407321.6284718951</v>
      </c>
      <c r="R27" s="45">
        <f t="shared" si="2"/>
        <v>1315253.8583849485</v>
      </c>
      <c r="S27" s="45">
        <f t="shared" si="2"/>
        <v>1229209.2134438774</v>
      </c>
      <c r="T27" s="45">
        <f t="shared" si="2"/>
        <v>1148793.6574241845</v>
      </c>
      <c r="U27" s="45">
        <f t="shared" si="2"/>
        <v>1073638.9321721348</v>
      </c>
      <c r="V27" s="45">
        <f t="shared" si="2"/>
        <v>1003400.8711889111</v>
      </c>
      <c r="W27" s="45">
        <f t="shared" si="2"/>
        <v>937757.82354103844</v>
      </c>
      <c r="X27" s="45">
        <f t="shared" si="2"/>
        <v>876409.1808794752</v>
      </c>
      <c r="Y27" s="45">
        <f t="shared" si="2"/>
        <v>819074.00082193944</v>
      </c>
      <c r="Z27" s="45">
        <f t="shared" si="2"/>
        <v>765489.72039433592</v>
      </c>
      <c r="AA27" s="15"/>
      <c r="AB27" s="15"/>
      <c r="AC27" s="15"/>
      <c r="AD27" s="15"/>
      <c r="AE27" s="15"/>
      <c r="AF27" s="15"/>
    </row>
    <row r="29" spans="1:32" ht="16.5" thickBot="1" x14ac:dyDescent="0.3">
      <c r="A29" s="69" t="s">
        <v>370</v>
      </c>
    </row>
    <row r="30" spans="1:32" ht="15.75" thickBot="1" x14ac:dyDescent="0.3">
      <c r="A30" s="31" t="s">
        <v>322</v>
      </c>
      <c r="B30" s="114" t="s">
        <v>492</v>
      </c>
    </row>
    <row r="31" spans="1:32" ht="15.75" customHeight="1" thickBot="1" x14ac:dyDescent="0.3">
      <c r="A31" s="33" t="s">
        <v>328</v>
      </c>
      <c r="B31" s="39">
        <f>Mobility!B18</f>
        <v>4964545.2873103488</v>
      </c>
    </row>
    <row r="32" spans="1:32" ht="15.75" thickBot="1" x14ac:dyDescent="0.3">
      <c r="A32" s="33" t="s">
        <v>330</v>
      </c>
      <c r="B32" s="39">
        <f>Recreation!B11</f>
        <v>7901958.5783559941</v>
      </c>
    </row>
    <row r="33" spans="1:2" ht="15.75" thickBot="1" x14ac:dyDescent="0.3">
      <c r="A33" s="33" t="s">
        <v>329</v>
      </c>
      <c r="B33" s="40">
        <f>HealthLow!B18</f>
        <v>657440.97662240942</v>
      </c>
    </row>
    <row r="34" spans="1:2" ht="15.75" thickBot="1" x14ac:dyDescent="0.3">
      <c r="A34" s="33" t="s">
        <v>372</v>
      </c>
      <c r="B34" s="40">
        <f>Safety!B17</f>
        <v>35551187.777292572</v>
      </c>
    </row>
    <row r="35" spans="1:2" ht="30.75" customHeight="1" thickBot="1" x14ac:dyDescent="0.3">
      <c r="A35" s="33" t="s">
        <v>332</v>
      </c>
      <c r="B35" s="40">
        <f>AutoUse!B20</f>
        <v>331334.567741115</v>
      </c>
    </row>
    <row r="36" spans="1:2" ht="15.75" thickBot="1" x14ac:dyDescent="0.3">
      <c r="A36" s="59" t="s">
        <v>333</v>
      </c>
      <c r="B36" s="60">
        <f>SUM(B31:B35)</f>
        <v>49406467.187322445</v>
      </c>
    </row>
    <row r="38" spans="1:2" ht="16.5" thickBot="1" x14ac:dyDescent="0.3">
      <c r="A38" s="69" t="s">
        <v>371</v>
      </c>
    </row>
    <row r="39" spans="1:2" ht="15.75" thickBot="1" x14ac:dyDescent="0.3">
      <c r="A39" s="31" t="s">
        <v>322</v>
      </c>
      <c r="B39" s="114" t="s">
        <v>492</v>
      </c>
    </row>
    <row r="40" spans="1:2" ht="15.75" customHeight="1" thickBot="1" x14ac:dyDescent="0.3">
      <c r="A40" s="33" t="s">
        <v>328</v>
      </c>
      <c r="B40" s="39">
        <f>Mobility!B21</f>
        <v>3153342.5083499285</v>
      </c>
    </row>
    <row r="41" spans="1:2" ht="15.75" thickBot="1" x14ac:dyDescent="0.3">
      <c r="A41" s="33" t="s">
        <v>330</v>
      </c>
      <c r="B41" s="39">
        <f>Recreation!B14</f>
        <v>5019106.5731721753</v>
      </c>
    </row>
    <row r="42" spans="1:2" ht="15.75" thickBot="1" x14ac:dyDescent="0.3">
      <c r="A42" s="33" t="s">
        <v>329</v>
      </c>
      <c r="B42" s="40">
        <f>HealthLow!B21</f>
        <v>417588.41109045508</v>
      </c>
    </row>
    <row r="43" spans="1:2" ht="15.75" thickBot="1" x14ac:dyDescent="0.3">
      <c r="A43" s="33" t="s">
        <v>372</v>
      </c>
      <c r="B43" s="40">
        <f>Safety!B20</f>
        <v>22581135.864952981</v>
      </c>
    </row>
    <row r="44" spans="1:2" ht="30.75" customHeight="1" thickBot="1" x14ac:dyDescent="0.3">
      <c r="A44" s="33" t="s">
        <v>332</v>
      </c>
      <c r="B44" s="40">
        <f>AutoUse!B23</f>
        <v>210454.59684180981</v>
      </c>
    </row>
    <row r="45" spans="1:2" ht="15.75" thickBot="1" x14ac:dyDescent="0.3">
      <c r="A45" s="59" t="s">
        <v>333</v>
      </c>
      <c r="B45" s="60">
        <f>SUM(B40:B44)</f>
        <v>31381627.954407349</v>
      </c>
    </row>
  </sheetData>
  <mergeCells count="1">
    <mergeCell ref="A19:B19"/>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14" sqref="A14"/>
    </sheetView>
  </sheetViews>
  <sheetFormatPr defaultRowHeight="15" x14ac:dyDescent="0.25"/>
  <cols>
    <col min="1" max="1" width="56.28515625" customWidth="1"/>
    <col min="2" max="4" width="17" customWidth="1"/>
    <col min="6" max="7" width="11.28515625" customWidth="1"/>
  </cols>
  <sheetData>
    <row r="1" spans="1:4" ht="23.25" x14ac:dyDescent="0.35">
      <c r="A1" s="99" t="s">
        <v>387</v>
      </c>
    </row>
    <row r="2" spans="1:4" ht="23.25" x14ac:dyDescent="0.35">
      <c r="A2" s="99"/>
    </row>
    <row r="3" spans="1:4" x14ac:dyDescent="0.25">
      <c r="A3" s="100" t="s">
        <v>1683</v>
      </c>
      <c r="B3" s="101" t="s">
        <v>358</v>
      </c>
      <c r="C3" s="101" t="s">
        <v>359</v>
      </c>
      <c r="D3" s="101" t="s">
        <v>493</v>
      </c>
    </row>
    <row r="4" spans="1:4" x14ac:dyDescent="0.25">
      <c r="A4" s="102" t="s">
        <v>494</v>
      </c>
      <c r="B4" s="103">
        <v>0</v>
      </c>
      <c r="C4" s="103">
        <v>6000000</v>
      </c>
      <c r="D4" s="103">
        <v>6000000</v>
      </c>
    </row>
    <row r="5" spans="1:4" x14ac:dyDescent="0.25">
      <c r="A5" s="102" t="s">
        <v>495</v>
      </c>
      <c r="B5" s="103">
        <v>200000</v>
      </c>
      <c r="C5" s="103">
        <v>2900000</v>
      </c>
      <c r="D5" s="103">
        <v>3100000</v>
      </c>
    </row>
    <row r="6" spans="1:4" x14ac:dyDescent="0.25">
      <c r="A6" s="102" t="s">
        <v>496</v>
      </c>
      <c r="B6" s="103">
        <v>30000</v>
      </c>
      <c r="C6" s="103">
        <v>500000</v>
      </c>
      <c r="D6" s="103">
        <v>530000</v>
      </c>
    </row>
    <row r="7" spans="1:4" x14ac:dyDescent="0.25">
      <c r="A7" s="102" t="s">
        <v>1685</v>
      </c>
      <c r="B7" s="103">
        <v>20000</v>
      </c>
      <c r="C7" s="103">
        <v>200000</v>
      </c>
      <c r="D7" s="103">
        <v>220000</v>
      </c>
    </row>
    <row r="8" spans="1:4" x14ac:dyDescent="0.25">
      <c r="A8" s="102" t="s">
        <v>1686</v>
      </c>
      <c r="B8" s="103">
        <v>600000</v>
      </c>
      <c r="C8" s="103">
        <v>6000000</v>
      </c>
      <c r="D8" s="103">
        <v>6600000</v>
      </c>
    </row>
    <row r="9" spans="1:4" x14ac:dyDescent="0.25">
      <c r="A9" s="104" t="s">
        <v>0</v>
      </c>
      <c r="B9" s="105">
        <v>850000</v>
      </c>
      <c r="C9" s="105">
        <v>15600000</v>
      </c>
      <c r="D9" s="105">
        <v>16450000</v>
      </c>
    </row>
    <row r="12" spans="1:4" x14ac:dyDescent="0.25">
      <c r="D12" s="11"/>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2"/>
  <sheetViews>
    <sheetView workbookViewId="0">
      <selection activeCell="D11" sqref="D11"/>
    </sheetView>
  </sheetViews>
  <sheetFormatPr defaultRowHeight="15" x14ac:dyDescent="0.25"/>
  <cols>
    <col min="1" max="1" width="42.28515625" customWidth="1"/>
    <col min="2" max="2" width="34.28515625" customWidth="1"/>
    <col min="3" max="7" width="23.85546875" customWidth="1"/>
    <col min="8" max="27" width="16.85546875" customWidth="1"/>
  </cols>
  <sheetData>
    <row r="1" spans="1:255" ht="21.75" thickBot="1" x14ac:dyDescent="0.4">
      <c r="A1" s="41" t="s">
        <v>385</v>
      </c>
    </row>
    <row r="2" spans="1:255" ht="15.75" thickBot="1" x14ac:dyDescent="0.3">
      <c r="A2" s="31" t="s">
        <v>322</v>
      </c>
      <c r="B2" s="72" t="s">
        <v>1683</v>
      </c>
    </row>
    <row r="3" spans="1:255" ht="15.75" thickBot="1" x14ac:dyDescent="0.3">
      <c r="A3" s="32" t="s">
        <v>323</v>
      </c>
      <c r="B3" s="88" t="s">
        <v>1682</v>
      </c>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row>
    <row r="4" spans="1:255" s="78" customFormat="1" ht="15.75" customHeight="1" thickBot="1" x14ac:dyDescent="0.3">
      <c r="A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row>
    <row r="5" spans="1:255" ht="15.75" thickBot="1" x14ac:dyDescent="0.3">
      <c r="A5" s="33" t="s">
        <v>335</v>
      </c>
      <c r="B5" s="74">
        <v>66875</v>
      </c>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row>
    <row r="6" spans="1:255" ht="15.75" thickBot="1" x14ac:dyDescent="0.3">
      <c r="A6" s="33" t="s">
        <v>324</v>
      </c>
      <c r="B6" s="34">
        <v>284</v>
      </c>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row>
    <row r="7" spans="1:255" ht="15.75" thickBot="1" x14ac:dyDescent="0.3">
      <c r="A7" s="33" t="s">
        <v>325</v>
      </c>
      <c r="B7" s="34">
        <v>96</v>
      </c>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row>
    <row r="8" spans="1:255" ht="15.75" thickBot="1" x14ac:dyDescent="0.3">
      <c r="A8" s="33" t="s">
        <v>326</v>
      </c>
      <c r="B8" s="34">
        <v>831</v>
      </c>
    </row>
    <row r="9" spans="1:255" ht="15.75" thickBot="1" x14ac:dyDescent="0.3">
      <c r="A9" s="33" t="s">
        <v>327</v>
      </c>
      <c r="B9" s="34">
        <v>377</v>
      </c>
    </row>
    <row r="10" spans="1:255" ht="15.75" thickBot="1" x14ac:dyDescent="0.3">
      <c r="A10" s="33" t="s">
        <v>329</v>
      </c>
      <c r="B10" s="40">
        <v>429479</v>
      </c>
    </row>
    <row r="11" spans="1:255" ht="15.75" thickBot="1" x14ac:dyDescent="0.3">
      <c r="A11" s="59" t="s">
        <v>333</v>
      </c>
      <c r="B11" s="60">
        <f>SUM(B10:B10)</f>
        <v>429479</v>
      </c>
    </row>
    <row r="13" spans="1:255" s="113" customFormat="1" ht="56.25" customHeight="1" x14ac:dyDescent="0.25">
      <c r="A13" s="121" t="s">
        <v>349</v>
      </c>
      <c r="B13" s="122"/>
      <c r="C13" s="112"/>
      <c r="D13" s="112"/>
      <c r="E13" s="112"/>
      <c r="F13" s="112"/>
      <c r="G13" s="112"/>
    </row>
    <row r="14" spans="1:255" ht="30" customHeight="1" x14ac:dyDescent="0.25">
      <c r="A14" s="123"/>
      <c r="B14" s="123"/>
      <c r="C14" s="123"/>
      <c r="D14" s="123"/>
      <c r="E14" s="123"/>
      <c r="F14" s="123"/>
      <c r="G14" s="123"/>
    </row>
    <row r="16" spans="1:255" ht="21" x14ac:dyDescent="0.35">
      <c r="A16" s="50" t="s">
        <v>393</v>
      </c>
      <c r="B16" s="2"/>
      <c r="C16" s="1"/>
      <c r="D16" s="1"/>
      <c r="E16" s="1"/>
      <c r="F16" s="1"/>
      <c r="G16" s="1"/>
      <c r="H16" s="1"/>
      <c r="I16" s="1"/>
      <c r="J16" s="1"/>
      <c r="K16" s="1"/>
      <c r="L16" s="1"/>
      <c r="M16" s="1"/>
      <c r="N16" s="1"/>
      <c r="O16" s="1"/>
      <c r="P16" s="1"/>
      <c r="Q16" s="1"/>
      <c r="R16" s="1"/>
      <c r="S16" s="1"/>
      <c r="T16" s="1"/>
    </row>
    <row r="17" spans="1:32" x14ac:dyDescent="0.25">
      <c r="A17" s="1"/>
      <c r="B17" s="49" t="s">
        <v>348</v>
      </c>
      <c r="C17" s="48">
        <v>0.03</v>
      </c>
      <c r="D17" s="1"/>
      <c r="E17" s="1"/>
      <c r="F17" s="1"/>
      <c r="G17" s="1"/>
      <c r="H17" s="1"/>
      <c r="I17" s="1"/>
      <c r="J17" s="1"/>
      <c r="K17" s="1"/>
      <c r="L17" s="1"/>
      <c r="M17" s="1"/>
      <c r="N17" s="1"/>
      <c r="O17" s="1"/>
      <c r="P17" s="1"/>
      <c r="Q17" s="1"/>
      <c r="R17" s="1"/>
      <c r="S17" s="1"/>
      <c r="T17" s="1"/>
      <c r="U17" s="1"/>
      <c r="V17" s="1"/>
    </row>
    <row r="18" spans="1:32" s="52" customFormat="1" x14ac:dyDescent="0.25">
      <c r="A18" s="46"/>
      <c r="B18" s="46" t="s">
        <v>347</v>
      </c>
      <c r="C18" s="44">
        <v>2016</v>
      </c>
      <c r="D18" s="58">
        <v>2017</v>
      </c>
      <c r="E18" s="44">
        <f>D18+1</f>
        <v>2018</v>
      </c>
      <c r="F18" s="44">
        <f t="shared" ref="F18:Z18" si="0">E18+1</f>
        <v>2019</v>
      </c>
      <c r="G18" s="44">
        <f t="shared" si="0"/>
        <v>2020</v>
      </c>
      <c r="H18" s="44">
        <f t="shared" si="0"/>
        <v>2021</v>
      </c>
      <c r="I18" s="44">
        <f t="shared" si="0"/>
        <v>2022</v>
      </c>
      <c r="J18" s="44">
        <f t="shared" si="0"/>
        <v>2023</v>
      </c>
      <c r="K18" s="44">
        <f t="shared" si="0"/>
        <v>2024</v>
      </c>
      <c r="L18" s="44">
        <f t="shared" si="0"/>
        <v>2025</v>
      </c>
      <c r="M18" s="44">
        <f t="shared" si="0"/>
        <v>2026</v>
      </c>
      <c r="N18" s="44">
        <f t="shared" si="0"/>
        <v>2027</v>
      </c>
      <c r="O18" s="44">
        <f t="shared" si="0"/>
        <v>2028</v>
      </c>
      <c r="P18" s="44">
        <f t="shared" si="0"/>
        <v>2029</v>
      </c>
      <c r="Q18" s="44">
        <f t="shared" si="0"/>
        <v>2030</v>
      </c>
      <c r="R18" s="44">
        <f t="shared" si="0"/>
        <v>2031</v>
      </c>
      <c r="S18" s="44">
        <f t="shared" si="0"/>
        <v>2032</v>
      </c>
      <c r="T18" s="44">
        <f t="shared" si="0"/>
        <v>2033</v>
      </c>
      <c r="U18" s="44">
        <f t="shared" si="0"/>
        <v>2034</v>
      </c>
      <c r="V18" s="44">
        <f t="shared" si="0"/>
        <v>2035</v>
      </c>
      <c r="W18" s="44">
        <f t="shared" si="0"/>
        <v>2036</v>
      </c>
      <c r="X18" s="44">
        <f t="shared" si="0"/>
        <v>2037</v>
      </c>
      <c r="Y18" s="44">
        <f t="shared" si="0"/>
        <v>2038</v>
      </c>
      <c r="Z18" s="44">
        <f t="shared" si="0"/>
        <v>2039</v>
      </c>
      <c r="AA18" s="44"/>
      <c r="AB18" s="44"/>
      <c r="AC18" s="44"/>
      <c r="AD18" s="44"/>
      <c r="AE18" s="44"/>
      <c r="AF18" s="44"/>
    </row>
    <row r="19" spans="1:32" x14ac:dyDescent="0.25">
      <c r="A19" s="70" t="s">
        <v>1683</v>
      </c>
      <c r="B19" s="17">
        <f>SUM(C19:AD19)</f>
        <v>5847355.3097832967</v>
      </c>
      <c r="C19" s="45">
        <v>0</v>
      </c>
      <c r="D19" s="45">
        <f>0</f>
        <v>0</v>
      </c>
      <c r="E19" s="45">
        <v>0</v>
      </c>
      <c r="F19" s="45">
        <v>0</v>
      </c>
      <c r="G19" s="45">
        <f>$B$11*((1+$C$17)^(2016-G18))</f>
        <v>381586.5288517822</v>
      </c>
      <c r="H19" s="45">
        <f t="shared" ref="H19:Z19" si="1">$B$11*((1+$C$17)^(2016-H18))</f>
        <v>370472.35810852644</v>
      </c>
      <c r="I19" s="45">
        <f t="shared" si="1"/>
        <v>359681.90107623924</v>
      </c>
      <c r="J19" s="45">
        <f t="shared" si="1"/>
        <v>349205.72920023225</v>
      </c>
      <c r="K19" s="45">
        <f t="shared" si="1"/>
        <v>339034.68854391482</v>
      </c>
      <c r="L19" s="45">
        <f t="shared" si="1"/>
        <v>329159.89179020858</v>
      </c>
      <c r="M19" s="45">
        <f t="shared" si="1"/>
        <v>319572.71047593065</v>
      </c>
      <c r="N19" s="45">
        <f t="shared" si="1"/>
        <v>310264.76745235984</v>
      </c>
      <c r="O19" s="45">
        <f t="shared" si="1"/>
        <v>301227.92956539796</v>
      </c>
      <c r="P19" s="45">
        <f t="shared" si="1"/>
        <v>292454.30054893007</v>
      </c>
      <c r="Q19" s="45">
        <f t="shared" si="1"/>
        <v>283936.2141251748</v>
      </c>
      <c r="R19" s="45">
        <f t="shared" si="1"/>
        <v>275666.22730599489</v>
      </c>
      <c r="S19" s="45">
        <f t="shared" si="1"/>
        <v>267637.11388931551</v>
      </c>
      <c r="T19" s="45">
        <f t="shared" si="1"/>
        <v>259841.85814496651</v>
      </c>
      <c r="U19" s="45">
        <f t="shared" si="1"/>
        <v>252273.64868443349</v>
      </c>
      <c r="V19" s="45">
        <f t="shared" si="1"/>
        <v>244925.87250915871</v>
      </c>
      <c r="W19" s="45">
        <f t="shared" si="1"/>
        <v>237792.10923219295</v>
      </c>
      <c r="X19" s="45">
        <f t="shared" si="1"/>
        <v>230866.1254681485</v>
      </c>
      <c r="Y19" s="45">
        <f t="shared" si="1"/>
        <v>224141.86938655196</v>
      </c>
      <c r="Z19" s="45">
        <f t="shared" si="1"/>
        <v>217613.46542383684</v>
      </c>
      <c r="AA19" s="15"/>
      <c r="AB19" s="15"/>
      <c r="AC19" s="15"/>
      <c r="AD19" s="15"/>
      <c r="AE19" s="15"/>
      <c r="AF19" s="15"/>
    </row>
    <row r="20" spans="1:32" x14ac:dyDescent="0.25">
      <c r="A20" s="1"/>
      <c r="B20" s="2"/>
      <c r="C20" s="16"/>
      <c r="D20" s="2"/>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x14ac:dyDescent="0.25">
      <c r="A21" s="1"/>
      <c r="B21" s="47" t="s">
        <v>348</v>
      </c>
      <c r="C21" s="48">
        <v>7.0000000000000007E-2</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x14ac:dyDescent="0.25">
      <c r="A22" s="70" t="s">
        <v>1683</v>
      </c>
      <c r="B22" s="17">
        <f>SUM(C22:AD22)</f>
        <v>3714079.1336712535</v>
      </c>
      <c r="C22" s="43">
        <v>0</v>
      </c>
      <c r="D22" s="45">
        <v>0</v>
      </c>
      <c r="E22" s="45">
        <v>0</v>
      </c>
      <c r="F22" s="45">
        <v>0</v>
      </c>
      <c r="G22" s="45">
        <f>$B$11*((1+$C$21)^(2016-G18))</f>
        <v>327647.47277495905</v>
      </c>
      <c r="H22" s="45">
        <f t="shared" ref="H22:Z22" si="2">$B$11*((1+$C$21)^(2016-H18))</f>
        <v>306212.5913784664</v>
      </c>
      <c r="I22" s="45">
        <f t="shared" si="2"/>
        <v>286179.99194249196</v>
      </c>
      <c r="J22" s="45">
        <f t="shared" si="2"/>
        <v>267457.9363948523</v>
      </c>
      <c r="K22" s="45">
        <f t="shared" si="2"/>
        <v>249960.68821948813</v>
      </c>
      <c r="L22" s="45">
        <f t="shared" si="2"/>
        <v>233608.11983129731</v>
      </c>
      <c r="M22" s="45">
        <f t="shared" si="2"/>
        <v>218325.34563672647</v>
      </c>
      <c r="N22" s="45">
        <f t="shared" si="2"/>
        <v>204042.37909974434</v>
      </c>
      <c r="O22" s="45">
        <f t="shared" si="2"/>
        <v>190693.81224275174</v>
      </c>
      <c r="P22" s="45">
        <f t="shared" si="2"/>
        <v>178218.51611472125</v>
      </c>
      <c r="Q22" s="45">
        <f t="shared" si="2"/>
        <v>166559.36085487969</v>
      </c>
      <c r="R22" s="45">
        <f t="shared" si="2"/>
        <v>155662.954069981</v>
      </c>
      <c r="S22" s="45">
        <f t="shared" si="2"/>
        <v>145479.39632708507</v>
      </c>
      <c r="T22" s="45">
        <f t="shared" si="2"/>
        <v>135962.05264213556</v>
      </c>
      <c r="U22" s="45">
        <f t="shared" si="2"/>
        <v>127067.3389178837</v>
      </c>
      <c r="V22" s="45">
        <f t="shared" si="2"/>
        <v>118754.52235316233</v>
      </c>
      <c r="W22" s="45">
        <f t="shared" si="2"/>
        <v>110985.53490949751</v>
      </c>
      <c r="X22" s="45">
        <f t="shared" si="2"/>
        <v>103724.79898083879</v>
      </c>
      <c r="Y22" s="45">
        <f t="shared" si="2"/>
        <v>96939.064468073644</v>
      </c>
      <c r="Z22" s="45">
        <f t="shared" si="2"/>
        <v>90597.256512218359</v>
      </c>
      <c r="AA22" s="15"/>
      <c r="AB22" s="15"/>
      <c r="AC22" s="15"/>
      <c r="AD22" s="15"/>
      <c r="AE22" s="15"/>
      <c r="AF22" s="15"/>
    </row>
  </sheetData>
  <mergeCells count="2">
    <mergeCell ref="A14:G14"/>
    <mergeCell ref="A13:B1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workbookViewId="0">
      <selection activeCell="B4" sqref="B4"/>
    </sheetView>
  </sheetViews>
  <sheetFormatPr defaultRowHeight="15" x14ac:dyDescent="0.25"/>
  <cols>
    <col min="1" max="1" width="34" customWidth="1"/>
    <col min="2" max="2" width="45" customWidth="1"/>
    <col min="3" max="7" width="23.85546875" customWidth="1"/>
    <col min="8" max="27" width="16.85546875" customWidth="1"/>
  </cols>
  <sheetData>
    <row r="1" spans="1:22" ht="21.75" thickBot="1" x14ac:dyDescent="0.4">
      <c r="A1" s="41" t="s">
        <v>384</v>
      </c>
    </row>
    <row r="2" spans="1:22" ht="15.75" thickBot="1" x14ac:dyDescent="0.3">
      <c r="A2" s="31" t="s">
        <v>322</v>
      </c>
      <c r="B2" s="71" t="s">
        <v>1683</v>
      </c>
    </row>
    <row r="3" spans="1:22" ht="15.75" thickBot="1" x14ac:dyDescent="0.3">
      <c r="A3" s="32" t="s">
        <v>323</v>
      </c>
      <c r="B3" s="88" t="s">
        <v>1682</v>
      </c>
    </row>
    <row r="4" spans="1:22" ht="15.75" thickBot="1" x14ac:dyDescent="0.3">
      <c r="A4" s="31"/>
      <c r="B4" s="78"/>
    </row>
    <row r="5" spans="1:22" ht="15.75" thickBot="1" x14ac:dyDescent="0.3">
      <c r="A5" s="33" t="s">
        <v>335</v>
      </c>
      <c r="B5" s="74">
        <v>66875</v>
      </c>
    </row>
    <row r="6" spans="1:22" ht="15.75" thickBot="1" x14ac:dyDescent="0.3">
      <c r="A6" s="33" t="s">
        <v>324</v>
      </c>
      <c r="B6" s="34">
        <v>284</v>
      </c>
    </row>
    <row r="7" spans="1:22" ht="15.75" thickBot="1" x14ac:dyDescent="0.3">
      <c r="A7" s="33" t="s">
        <v>325</v>
      </c>
      <c r="B7" s="34">
        <v>96</v>
      </c>
    </row>
    <row r="8" spans="1:22" ht="15.75" thickBot="1" x14ac:dyDescent="0.3">
      <c r="A8" s="33" t="s">
        <v>326</v>
      </c>
      <c r="B8" s="34">
        <v>831</v>
      </c>
    </row>
    <row r="9" spans="1:22" ht="15.75" thickBot="1" x14ac:dyDescent="0.3">
      <c r="A9" s="33" t="s">
        <v>327</v>
      </c>
      <c r="B9" s="34">
        <v>377</v>
      </c>
    </row>
    <row r="10" spans="1:22" ht="15.75" thickBot="1" x14ac:dyDescent="0.3">
      <c r="A10" s="33" t="s">
        <v>329</v>
      </c>
      <c r="B10" s="40">
        <v>48288</v>
      </c>
    </row>
    <row r="11" spans="1:22" ht="15.75" thickBot="1" x14ac:dyDescent="0.3">
      <c r="A11" s="33" t="s">
        <v>333</v>
      </c>
      <c r="B11" s="40">
        <f>SUM(B10:B10)</f>
        <v>48288</v>
      </c>
    </row>
    <row r="13" spans="1:22" s="113" customFormat="1" ht="93" customHeight="1" x14ac:dyDescent="0.25">
      <c r="A13" s="121" t="s">
        <v>349</v>
      </c>
      <c r="B13" s="122"/>
      <c r="C13" s="112"/>
      <c r="D13" s="112"/>
      <c r="E13" s="112"/>
      <c r="F13" s="112"/>
      <c r="G13" s="112"/>
    </row>
    <row r="15" spans="1:22" ht="21" x14ac:dyDescent="0.35">
      <c r="A15" s="50" t="s">
        <v>392</v>
      </c>
      <c r="B15" s="2"/>
      <c r="C15" s="1"/>
      <c r="D15" s="1"/>
      <c r="E15" s="1"/>
      <c r="F15" s="1"/>
      <c r="G15" s="1"/>
      <c r="H15" s="1"/>
      <c r="I15" s="1"/>
      <c r="J15" s="1"/>
      <c r="K15" s="1"/>
      <c r="L15" s="1"/>
      <c r="M15" s="1"/>
      <c r="N15" s="1"/>
      <c r="O15" s="1"/>
      <c r="P15" s="1"/>
      <c r="Q15" s="1"/>
      <c r="R15" s="1"/>
      <c r="S15" s="1"/>
      <c r="T15" s="1"/>
    </row>
    <row r="16" spans="1:22" x14ac:dyDescent="0.25">
      <c r="A16" s="1"/>
      <c r="B16" s="49" t="s">
        <v>348</v>
      </c>
      <c r="C16" s="48">
        <v>0.03</v>
      </c>
      <c r="D16" s="1"/>
      <c r="E16" s="1"/>
      <c r="F16" s="1"/>
      <c r="G16" s="1"/>
      <c r="H16" s="1"/>
      <c r="I16" s="1"/>
      <c r="J16" s="1"/>
      <c r="K16" s="1"/>
      <c r="L16" s="1"/>
      <c r="M16" s="1"/>
      <c r="N16" s="1"/>
      <c r="O16" s="1"/>
      <c r="P16" s="1"/>
      <c r="Q16" s="1"/>
      <c r="R16" s="1"/>
      <c r="S16" s="1"/>
      <c r="T16" s="1"/>
      <c r="U16" s="1"/>
      <c r="V16" s="1"/>
    </row>
    <row r="17" spans="1:32" s="52" customFormat="1" x14ac:dyDescent="0.25">
      <c r="A17" s="46" t="s">
        <v>10</v>
      </c>
      <c r="B17" s="46" t="s">
        <v>347</v>
      </c>
      <c r="C17" s="44">
        <v>2016</v>
      </c>
      <c r="D17" s="58">
        <v>2017</v>
      </c>
      <c r="E17" s="44">
        <f>D17+1</f>
        <v>2018</v>
      </c>
      <c r="F17" s="44">
        <f t="shared" ref="F17:Z17" si="0">E17+1</f>
        <v>2019</v>
      </c>
      <c r="G17" s="44">
        <f t="shared" si="0"/>
        <v>2020</v>
      </c>
      <c r="H17" s="44">
        <f t="shared" si="0"/>
        <v>2021</v>
      </c>
      <c r="I17" s="44">
        <f t="shared" si="0"/>
        <v>2022</v>
      </c>
      <c r="J17" s="44">
        <f t="shared" si="0"/>
        <v>2023</v>
      </c>
      <c r="K17" s="44">
        <f t="shared" si="0"/>
        <v>2024</v>
      </c>
      <c r="L17" s="44">
        <f t="shared" si="0"/>
        <v>2025</v>
      </c>
      <c r="M17" s="44">
        <f t="shared" si="0"/>
        <v>2026</v>
      </c>
      <c r="N17" s="44">
        <f t="shared" si="0"/>
        <v>2027</v>
      </c>
      <c r="O17" s="44">
        <f t="shared" si="0"/>
        <v>2028</v>
      </c>
      <c r="P17" s="44">
        <f t="shared" si="0"/>
        <v>2029</v>
      </c>
      <c r="Q17" s="44">
        <f t="shared" si="0"/>
        <v>2030</v>
      </c>
      <c r="R17" s="44">
        <f t="shared" si="0"/>
        <v>2031</v>
      </c>
      <c r="S17" s="44">
        <f t="shared" si="0"/>
        <v>2032</v>
      </c>
      <c r="T17" s="44">
        <f t="shared" si="0"/>
        <v>2033</v>
      </c>
      <c r="U17" s="44">
        <f t="shared" si="0"/>
        <v>2034</v>
      </c>
      <c r="V17" s="44">
        <f t="shared" si="0"/>
        <v>2035</v>
      </c>
      <c r="W17" s="44">
        <f t="shared" si="0"/>
        <v>2036</v>
      </c>
      <c r="X17" s="44">
        <f t="shared" si="0"/>
        <v>2037</v>
      </c>
      <c r="Y17" s="44">
        <f t="shared" si="0"/>
        <v>2038</v>
      </c>
      <c r="Z17" s="44">
        <f t="shared" si="0"/>
        <v>2039</v>
      </c>
      <c r="AA17" s="44"/>
      <c r="AB17" s="44"/>
      <c r="AC17" s="44"/>
      <c r="AD17" s="44"/>
      <c r="AE17" s="44"/>
      <c r="AF17" s="44"/>
    </row>
    <row r="18" spans="1:32" x14ac:dyDescent="0.25">
      <c r="A18" s="70" t="s">
        <v>1683</v>
      </c>
      <c r="B18" s="17">
        <f>SUM(C18:AD18)</f>
        <v>657440.97662240942</v>
      </c>
      <c r="C18" s="45">
        <v>0</v>
      </c>
      <c r="D18" s="45">
        <f>0</f>
        <v>0</v>
      </c>
      <c r="E18" s="45">
        <v>0</v>
      </c>
      <c r="F18" s="45">
        <v>0</v>
      </c>
      <c r="G18" s="45">
        <f>$B$11*((1+$C$16)^(2016-G17))</f>
        <v>42903.262569752791</v>
      </c>
      <c r="H18" s="45">
        <f t="shared" ref="H18:Z18" si="1">$B$11*((1+$C$16)^(2016-H17))</f>
        <v>41653.652980342515</v>
      </c>
      <c r="I18" s="45">
        <f t="shared" si="1"/>
        <v>40440.43978674031</v>
      </c>
      <c r="J18" s="45">
        <f t="shared" si="1"/>
        <v>39262.562899747871</v>
      </c>
      <c r="K18" s="45">
        <f t="shared" si="1"/>
        <v>38118.99310655133</v>
      </c>
      <c r="L18" s="45">
        <f t="shared" si="1"/>
        <v>37008.731171409061</v>
      </c>
      <c r="M18" s="45">
        <f t="shared" si="1"/>
        <v>35930.806962533068</v>
      </c>
      <c r="N18" s="45">
        <f t="shared" si="1"/>
        <v>34884.278604401035</v>
      </c>
      <c r="O18" s="45">
        <f t="shared" si="1"/>
        <v>33868.231654758296</v>
      </c>
      <c r="P18" s="45">
        <f t="shared" si="1"/>
        <v>32881.778305590575</v>
      </c>
      <c r="Q18" s="45">
        <f t="shared" si="1"/>
        <v>31924.056607369486</v>
      </c>
      <c r="R18" s="45">
        <f t="shared" si="1"/>
        <v>30994.229715892703</v>
      </c>
      <c r="S18" s="45">
        <f t="shared" si="1"/>
        <v>30091.485161060882</v>
      </c>
      <c r="T18" s="45">
        <f t="shared" si="1"/>
        <v>29215.034136952312</v>
      </c>
      <c r="U18" s="45">
        <f t="shared" si="1"/>
        <v>28364.110812575058</v>
      </c>
      <c r="V18" s="45">
        <f t="shared" si="1"/>
        <v>27537.971662694232</v>
      </c>
      <c r="W18" s="45">
        <f t="shared" si="1"/>
        <v>26735.894818149744</v>
      </c>
      <c r="X18" s="45">
        <f t="shared" si="1"/>
        <v>25957.179435096838</v>
      </c>
      <c r="Y18" s="45">
        <f t="shared" si="1"/>
        <v>25201.145082618292</v>
      </c>
      <c r="Z18" s="45">
        <f t="shared" si="1"/>
        <v>24467.131148173095</v>
      </c>
      <c r="AA18" s="15"/>
      <c r="AB18" s="15"/>
      <c r="AC18" s="15"/>
      <c r="AD18" s="15"/>
      <c r="AE18" s="15"/>
      <c r="AF18" s="15"/>
    </row>
    <row r="19" spans="1:32" x14ac:dyDescent="0.25">
      <c r="A19" s="1"/>
      <c r="B19" s="2"/>
      <c r="C19" s="16"/>
      <c r="D19" s="2"/>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5">
      <c r="A20" s="1"/>
      <c r="B20" s="47" t="s">
        <v>348</v>
      </c>
      <c r="C20" s="48">
        <v>7.0000000000000007E-2</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x14ac:dyDescent="0.25">
      <c r="A21" s="70" t="s">
        <v>1683</v>
      </c>
      <c r="B21" s="17">
        <f>SUM(C21:AD21)</f>
        <v>417588.41109045508</v>
      </c>
      <c r="C21" s="43">
        <v>0</v>
      </c>
      <c r="D21" s="45">
        <v>0</v>
      </c>
      <c r="E21" s="45">
        <v>0</v>
      </c>
      <c r="F21" s="45">
        <v>0</v>
      </c>
      <c r="G21" s="45">
        <f>$B$11*((1+$C$20)^(2016-G17))</f>
        <v>36838.683999350898</v>
      </c>
      <c r="H21" s="45">
        <f t="shared" ref="H21:Z21" si="2">$B$11*((1+$C$20)^(2016-H17))</f>
        <v>34428.676634907381</v>
      </c>
      <c r="I21" s="45">
        <f t="shared" si="2"/>
        <v>32176.333303651758</v>
      </c>
      <c r="J21" s="45">
        <f t="shared" si="2"/>
        <v>30071.339536123134</v>
      </c>
      <c r="K21" s="45">
        <f t="shared" si="2"/>
        <v>28104.055641236573</v>
      </c>
      <c r="L21" s="45">
        <f t="shared" si="2"/>
        <v>26265.472561903342</v>
      </c>
      <c r="M21" s="45">
        <f t="shared" si="2"/>
        <v>24547.170618601252</v>
      </c>
      <c r="N21" s="45">
        <f t="shared" si="2"/>
        <v>22941.280951963785</v>
      </c>
      <c r="O21" s="45">
        <f t="shared" si="2"/>
        <v>21440.449487816626</v>
      </c>
      <c r="P21" s="45">
        <f t="shared" si="2"/>
        <v>20037.803259641703</v>
      </c>
      <c r="Q21" s="45">
        <f t="shared" si="2"/>
        <v>18726.918934244586</v>
      </c>
      <c r="R21" s="45">
        <f t="shared" si="2"/>
        <v>17501.793396490262</v>
      </c>
      <c r="S21" s="45">
        <f t="shared" si="2"/>
        <v>16356.816258402117</v>
      </c>
      <c r="T21" s="45">
        <f t="shared" si="2"/>
        <v>15286.744166730952</v>
      </c>
      <c r="U21" s="45">
        <f t="shared" si="2"/>
        <v>14286.676791337337</v>
      </c>
      <c r="V21" s="45">
        <f t="shared" si="2"/>
        <v>13352.034384427418</v>
      </c>
      <c r="W21" s="45">
        <f t="shared" si="2"/>
        <v>12478.536807876091</v>
      </c>
      <c r="X21" s="45">
        <f t="shared" si="2"/>
        <v>11662.183932594478</v>
      </c>
      <c r="Y21" s="45">
        <f t="shared" si="2"/>
        <v>10899.237320181755</v>
      </c>
      <c r="Z21" s="45">
        <f t="shared" si="2"/>
        <v>10186.203102973603</v>
      </c>
      <c r="AA21" s="15"/>
      <c r="AB21" s="15"/>
      <c r="AC21" s="15"/>
      <c r="AD21" s="15"/>
      <c r="AE21" s="15"/>
      <c r="AF21" s="15"/>
    </row>
  </sheetData>
  <mergeCells count="1">
    <mergeCell ref="A13:B13"/>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workbookViewId="0">
      <selection activeCell="A18" sqref="A18"/>
    </sheetView>
  </sheetViews>
  <sheetFormatPr defaultRowHeight="15" x14ac:dyDescent="0.25"/>
  <cols>
    <col min="1" max="1" width="41.42578125" customWidth="1"/>
    <col min="2" max="2" width="39.42578125" customWidth="1"/>
    <col min="3" max="7" width="23.85546875" customWidth="1"/>
    <col min="8" max="27" width="16.85546875" customWidth="1"/>
  </cols>
  <sheetData>
    <row r="1" spans="1:22" ht="21.75" thickBot="1" x14ac:dyDescent="0.4">
      <c r="A1" s="41" t="s">
        <v>383</v>
      </c>
    </row>
    <row r="2" spans="1:22" ht="15.75" thickBot="1" x14ac:dyDescent="0.3">
      <c r="A2" s="31" t="s">
        <v>322</v>
      </c>
      <c r="B2" s="111" t="s">
        <v>1687</v>
      </c>
    </row>
    <row r="3" spans="1:22" ht="15.75" thickBot="1" x14ac:dyDescent="0.3">
      <c r="A3" s="32" t="s">
        <v>323</v>
      </c>
      <c r="B3" s="88" t="s">
        <v>1682</v>
      </c>
    </row>
    <row r="4" spans="1:22" ht="15.75" thickBot="1" x14ac:dyDescent="0.3">
      <c r="A4" s="31"/>
      <c r="B4" s="78"/>
    </row>
    <row r="5" spans="1:22" ht="15.75" thickBot="1" x14ac:dyDescent="0.3">
      <c r="A5" s="33" t="s">
        <v>335</v>
      </c>
      <c r="B5" s="74">
        <v>66875</v>
      </c>
    </row>
    <row r="6" spans="1:22" ht="15.75" thickBot="1" x14ac:dyDescent="0.3">
      <c r="A6" s="33" t="s">
        <v>324</v>
      </c>
      <c r="B6" s="34">
        <v>284</v>
      </c>
    </row>
    <row r="7" spans="1:22" ht="15.75" thickBot="1" x14ac:dyDescent="0.3">
      <c r="A7" s="33" t="s">
        <v>325</v>
      </c>
      <c r="B7" s="34">
        <v>96</v>
      </c>
    </row>
    <row r="8" spans="1:22" ht="15.75" thickBot="1" x14ac:dyDescent="0.3">
      <c r="A8" s="33" t="s">
        <v>326</v>
      </c>
      <c r="B8" s="34">
        <v>831</v>
      </c>
    </row>
    <row r="9" spans="1:22" ht="15.75" thickBot="1" x14ac:dyDescent="0.3">
      <c r="A9" s="33" t="s">
        <v>327</v>
      </c>
      <c r="B9" s="34">
        <v>377</v>
      </c>
    </row>
    <row r="10" spans="1:22" ht="15.75" thickBot="1" x14ac:dyDescent="0.3">
      <c r="A10" s="33" t="s">
        <v>328</v>
      </c>
      <c r="B10" s="39">
        <v>364638</v>
      </c>
    </row>
    <row r="11" spans="1:22" ht="15.75" thickBot="1" x14ac:dyDescent="0.3">
      <c r="A11" s="33" t="s">
        <v>333</v>
      </c>
      <c r="B11" s="40">
        <f>SUM(B10:B10)</f>
        <v>364638</v>
      </c>
    </row>
    <row r="13" spans="1:22" ht="94.5" customHeight="1" x14ac:dyDescent="0.25">
      <c r="A13" s="121" t="s">
        <v>349</v>
      </c>
      <c r="B13" s="124"/>
      <c r="C13" s="82"/>
      <c r="D13" s="82"/>
      <c r="E13" s="82"/>
      <c r="F13" s="82"/>
      <c r="G13" s="83"/>
    </row>
    <row r="15" spans="1:22" ht="21" x14ac:dyDescent="0.35">
      <c r="A15" s="50" t="s">
        <v>391</v>
      </c>
      <c r="B15" s="2"/>
      <c r="C15" s="1"/>
      <c r="D15" s="1"/>
      <c r="E15" s="1"/>
      <c r="F15" s="1"/>
      <c r="G15" s="1"/>
      <c r="H15" s="1"/>
      <c r="I15" s="1"/>
      <c r="J15" s="1"/>
      <c r="K15" s="1"/>
      <c r="L15" s="1"/>
      <c r="M15" s="1"/>
      <c r="N15" s="1"/>
      <c r="O15" s="1"/>
      <c r="P15" s="1"/>
      <c r="Q15" s="1"/>
      <c r="R15" s="1"/>
      <c r="S15" s="1"/>
      <c r="T15" s="1"/>
    </row>
    <row r="16" spans="1:22" x14ac:dyDescent="0.25">
      <c r="A16" s="1"/>
      <c r="B16" s="49" t="s">
        <v>348</v>
      </c>
      <c r="C16" s="48">
        <v>0.03</v>
      </c>
      <c r="D16" s="1"/>
      <c r="E16" s="1"/>
      <c r="F16" s="1"/>
      <c r="G16" s="1"/>
      <c r="H16" s="1"/>
      <c r="I16" s="1"/>
      <c r="J16" s="1"/>
      <c r="K16" s="1"/>
      <c r="L16" s="1"/>
      <c r="M16" s="1"/>
      <c r="N16" s="1"/>
      <c r="O16" s="1"/>
      <c r="P16" s="1"/>
      <c r="Q16" s="1"/>
      <c r="R16" s="1"/>
      <c r="S16" s="1"/>
      <c r="T16" s="1"/>
      <c r="U16" s="1"/>
      <c r="V16" s="1"/>
    </row>
    <row r="17" spans="1:32" s="52" customFormat="1" x14ac:dyDescent="0.25">
      <c r="A17" s="46" t="s">
        <v>10</v>
      </c>
      <c r="B17" s="46" t="s">
        <v>347</v>
      </c>
      <c r="C17" s="44">
        <v>2016</v>
      </c>
      <c r="D17" s="58">
        <v>2017</v>
      </c>
      <c r="E17" s="44">
        <f>D17+1</f>
        <v>2018</v>
      </c>
      <c r="F17" s="44">
        <f t="shared" ref="F17:Z17" si="0">E17+1</f>
        <v>2019</v>
      </c>
      <c r="G17" s="44">
        <f t="shared" si="0"/>
        <v>2020</v>
      </c>
      <c r="H17" s="44">
        <f t="shared" si="0"/>
        <v>2021</v>
      </c>
      <c r="I17" s="44">
        <f t="shared" si="0"/>
        <v>2022</v>
      </c>
      <c r="J17" s="44">
        <f t="shared" si="0"/>
        <v>2023</v>
      </c>
      <c r="K17" s="44">
        <f t="shared" si="0"/>
        <v>2024</v>
      </c>
      <c r="L17" s="44">
        <f t="shared" si="0"/>
        <v>2025</v>
      </c>
      <c r="M17" s="44">
        <f t="shared" si="0"/>
        <v>2026</v>
      </c>
      <c r="N17" s="44">
        <f t="shared" si="0"/>
        <v>2027</v>
      </c>
      <c r="O17" s="44">
        <f t="shared" si="0"/>
        <v>2028</v>
      </c>
      <c r="P17" s="44">
        <f t="shared" si="0"/>
        <v>2029</v>
      </c>
      <c r="Q17" s="44">
        <f t="shared" si="0"/>
        <v>2030</v>
      </c>
      <c r="R17" s="44">
        <f t="shared" si="0"/>
        <v>2031</v>
      </c>
      <c r="S17" s="44">
        <f t="shared" si="0"/>
        <v>2032</v>
      </c>
      <c r="T17" s="44">
        <f t="shared" si="0"/>
        <v>2033</v>
      </c>
      <c r="U17" s="44">
        <f t="shared" si="0"/>
        <v>2034</v>
      </c>
      <c r="V17" s="44">
        <f t="shared" si="0"/>
        <v>2035</v>
      </c>
      <c r="W17" s="44">
        <f t="shared" si="0"/>
        <v>2036</v>
      </c>
      <c r="X17" s="44">
        <f t="shared" si="0"/>
        <v>2037</v>
      </c>
      <c r="Y17" s="44">
        <f t="shared" si="0"/>
        <v>2038</v>
      </c>
      <c r="Z17" s="44">
        <f t="shared" si="0"/>
        <v>2039</v>
      </c>
      <c r="AA17" s="44"/>
      <c r="AB17" s="44"/>
      <c r="AC17" s="44"/>
      <c r="AD17" s="44"/>
      <c r="AE17" s="44"/>
      <c r="AF17" s="44"/>
    </row>
    <row r="18" spans="1:32" x14ac:dyDescent="0.25">
      <c r="A18" s="70" t="s">
        <v>1683</v>
      </c>
      <c r="B18" s="17">
        <f>SUM(C18:AD18)</f>
        <v>4964545.2873103488</v>
      </c>
      <c r="C18" s="45">
        <v>0</v>
      </c>
      <c r="D18" s="45">
        <f>0</f>
        <v>0</v>
      </c>
      <c r="E18" s="45">
        <v>0</v>
      </c>
      <c r="F18" s="45">
        <v>0</v>
      </c>
      <c r="G18" s="45">
        <f>$B$11*((1+$C$16)^(2016-G17))</f>
        <v>323976.140177881</v>
      </c>
      <c r="H18" s="45">
        <f t="shared" ref="H18:Z18" si="1">$B$11*((1+$C$16)^(2016-H17))</f>
        <v>314539.94192027283</v>
      </c>
      <c r="I18" s="45">
        <f t="shared" si="1"/>
        <v>305378.5843886144</v>
      </c>
      <c r="J18" s="45">
        <f t="shared" si="1"/>
        <v>296484.06251321785</v>
      </c>
      <c r="K18" s="45">
        <f t="shared" si="1"/>
        <v>287848.60438176489</v>
      </c>
      <c r="L18" s="45">
        <f t="shared" si="1"/>
        <v>279464.66444831545</v>
      </c>
      <c r="M18" s="45">
        <f t="shared" si="1"/>
        <v>271324.91694011207</v>
      </c>
      <c r="N18" s="45">
        <f t="shared" si="1"/>
        <v>263422.24945641949</v>
      </c>
      <c r="O18" s="45">
        <f t="shared" si="1"/>
        <v>255749.75675380538</v>
      </c>
      <c r="P18" s="45">
        <f t="shared" si="1"/>
        <v>248300.7347124324</v>
      </c>
      <c r="Q18" s="45">
        <f t="shared" si="1"/>
        <v>241068.67447808967</v>
      </c>
      <c r="R18" s="45">
        <f t="shared" si="1"/>
        <v>234047.25677484434</v>
      </c>
      <c r="S18" s="45">
        <f t="shared" si="1"/>
        <v>227230.34638334406</v>
      </c>
      <c r="T18" s="45">
        <f t="shared" si="1"/>
        <v>220611.9867799457</v>
      </c>
      <c r="U18" s="45">
        <f t="shared" si="1"/>
        <v>214186.39493198608</v>
      </c>
      <c r="V18" s="45">
        <f t="shared" si="1"/>
        <v>207947.95624464669</v>
      </c>
      <c r="W18" s="45">
        <f t="shared" si="1"/>
        <v>201891.21965499682</v>
      </c>
      <c r="X18" s="45">
        <f t="shared" si="1"/>
        <v>196010.89286892896</v>
      </c>
      <c r="Y18" s="45">
        <f t="shared" si="1"/>
        <v>190301.83773682424</v>
      </c>
      <c r="Z18" s="45">
        <f t="shared" si="1"/>
        <v>184759.06576390701</v>
      </c>
      <c r="AA18" s="15"/>
      <c r="AB18" s="15"/>
      <c r="AC18" s="15"/>
      <c r="AD18" s="15"/>
      <c r="AE18" s="15"/>
      <c r="AF18" s="15"/>
    </row>
    <row r="19" spans="1:32" x14ac:dyDescent="0.25">
      <c r="A19" s="1"/>
      <c r="B19" s="2"/>
      <c r="C19" s="16"/>
      <c r="D19" s="2"/>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5">
      <c r="A20" s="1"/>
      <c r="B20" s="47" t="s">
        <v>348</v>
      </c>
      <c r="C20" s="48">
        <v>7.0000000000000007E-2</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x14ac:dyDescent="0.25">
      <c r="A21" s="70" t="s">
        <v>1683</v>
      </c>
      <c r="B21" s="17">
        <f>SUM(C21:AD21)</f>
        <v>3153342.5083499285</v>
      </c>
      <c r="C21" s="43">
        <v>0</v>
      </c>
      <c r="D21" s="45">
        <v>0</v>
      </c>
      <c r="E21" s="45">
        <v>0</v>
      </c>
      <c r="F21" s="45">
        <v>0</v>
      </c>
      <c r="G21" s="45">
        <f>$B$11*((1+$C$20)^(2016-G17))</f>
        <v>278180.58433058549</v>
      </c>
      <c r="H21" s="45">
        <f t="shared" ref="H21:Z21" si="2">$B$11*((1+$C$20)^(2016-H17))</f>
        <v>259981.85451456587</v>
      </c>
      <c r="I21" s="45">
        <f t="shared" si="2"/>
        <v>242973.69580800549</v>
      </c>
      <c r="J21" s="45">
        <f t="shared" si="2"/>
        <v>227078.22038131353</v>
      </c>
      <c r="K21" s="45">
        <f t="shared" si="2"/>
        <v>212222.63587038647</v>
      </c>
      <c r="L21" s="45">
        <f t="shared" si="2"/>
        <v>198338.91202839857</v>
      </c>
      <c r="M21" s="45">
        <f t="shared" si="2"/>
        <v>185363.46918541924</v>
      </c>
      <c r="N21" s="45">
        <f t="shared" si="2"/>
        <v>173236.88708917683</v>
      </c>
      <c r="O21" s="45">
        <f t="shared" si="2"/>
        <v>161903.63279362323</v>
      </c>
      <c r="P21" s="45">
        <f t="shared" si="2"/>
        <v>151311.80634918058</v>
      </c>
      <c r="Q21" s="45">
        <f t="shared" si="2"/>
        <v>141412.90313007531</v>
      </c>
      <c r="R21" s="45">
        <f t="shared" si="2"/>
        <v>132161.59171035074</v>
      </c>
      <c r="S21" s="45">
        <f t="shared" si="2"/>
        <v>123515.50627135586</v>
      </c>
      <c r="T21" s="45">
        <f t="shared" si="2"/>
        <v>115435.0525900522</v>
      </c>
      <c r="U21" s="45">
        <f t="shared" si="2"/>
        <v>107883.22671967495</v>
      </c>
      <c r="V21" s="45">
        <f t="shared" si="2"/>
        <v>100825.44553240649</v>
      </c>
      <c r="W21" s="45">
        <f t="shared" si="2"/>
        <v>94229.38834804346</v>
      </c>
      <c r="X21" s="45">
        <f t="shared" si="2"/>
        <v>88064.848923405094</v>
      </c>
      <c r="Y21" s="45">
        <f t="shared" si="2"/>
        <v>82303.597124677661</v>
      </c>
      <c r="Z21" s="45">
        <f t="shared" si="2"/>
        <v>76919.249649231453</v>
      </c>
      <c r="AA21" s="15"/>
      <c r="AB21" s="15"/>
      <c r="AC21" s="15"/>
      <c r="AD21" s="15"/>
      <c r="AE21" s="15"/>
      <c r="AF21" s="15"/>
    </row>
  </sheetData>
  <mergeCells count="1">
    <mergeCell ref="A13:B13"/>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workbookViewId="0">
      <selection activeCell="A27" sqref="A27"/>
    </sheetView>
  </sheetViews>
  <sheetFormatPr defaultRowHeight="15" x14ac:dyDescent="0.25"/>
  <cols>
    <col min="1" max="1" width="43.5703125" customWidth="1"/>
    <col min="2" max="2" width="39.5703125" customWidth="1"/>
    <col min="3" max="7" width="23.85546875" customWidth="1"/>
    <col min="8" max="27" width="16.85546875" customWidth="1"/>
  </cols>
  <sheetData>
    <row r="1" spans="1:7" ht="21.75" thickBot="1" x14ac:dyDescent="0.4">
      <c r="A1" s="41" t="s">
        <v>382</v>
      </c>
    </row>
    <row r="2" spans="1:7" ht="15.75" thickBot="1" x14ac:dyDescent="0.3">
      <c r="A2" s="31" t="s">
        <v>322</v>
      </c>
      <c r="B2" s="110" t="s">
        <v>1683</v>
      </c>
    </row>
    <row r="3" spans="1:7" ht="15.75" thickBot="1" x14ac:dyDescent="0.3">
      <c r="A3" s="32" t="s">
        <v>323</v>
      </c>
      <c r="B3" s="88" t="s">
        <v>1682</v>
      </c>
    </row>
    <row r="4" spans="1:7" ht="15.75" thickBot="1" x14ac:dyDescent="0.3">
      <c r="A4" s="31"/>
      <c r="B4" s="78"/>
    </row>
    <row r="5" spans="1:7" ht="15.75" thickBot="1" x14ac:dyDescent="0.3">
      <c r="A5" s="33" t="s">
        <v>335</v>
      </c>
      <c r="B5" s="74">
        <v>66875</v>
      </c>
    </row>
    <row r="6" spans="1:7" ht="15.75" thickBot="1" x14ac:dyDescent="0.3">
      <c r="A6" s="33" t="s">
        <v>324</v>
      </c>
      <c r="B6" s="84">
        <v>284</v>
      </c>
    </row>
    <row r="7" spans="1:7" ht="15.75" thickBot="1" x14ac:dyDescent="0.3">
      <c r="A7" s="33" t="s">
        <v>325</v>
      </c>
      <c r="B7" s="84">
        <v>96</v>
      </c>
    </row>
    <row r="8" spans="1:7" ht="15.75" thickBot="1" x14ac:dyDescent="0.3">
      <c r="A8" s="33" t="s">
        <v>373</v>
      </c>
      <c r="B8" s="85">
        <v>7.8</v>
      </c>
    </row>
    <row r="9" spans="1:7" ht="15.75" thickBot="1" x14ac:dyDescent="0.3">
      <c r="A9" s="33" t="s">
        <v>374</v>
      </c>
      <c r="B9" s="86">
        <v>0.13</v>
      </c>
    </row>
    <row r="10" spans="1:7" ht="15.75" thickBot="1" x14ac:dyDescent="0.3">
      <c r="A10" s="33" t="s">
        <v>375</v>
      </c>
      <c r="B10" s="84">
        <v>50</v>
      </c>
    </row>
    <row r="11" spans="1:7" ht="15.75" thickBot="1" x14ac:dyDescent="0.3">
      <c r="A11" s="33" t="s">
        <v>376</v>
      </c>
      <c r="B11" s="84">
        <v>5</v>
      </c>
    </row>
    <row r="12" spans="1:7" ht="15.75" thickBot="1" x14ac:dyDescent="0.3">
      <c r="A12" s="33" t="s">
        <v>332</v>
      </c>
      <c r="B12" s="87">
        <f>B7*B8*B9*B10*B11</f>
        <v>24336</v>
      </c>
      <c r="C12" s="80"/>
    </row>
    <row r="13" spans="1:7" ht="15.75" thickBot="1" x14ac:dyDescent="0.3">
      <c r="A13" s="33" t="s">
        <v>333</v>
      </c>
      <c r="B13" s="87">
        <f>SUM(B12:B12)</f>
        <v>24336</v>
      </c>
    </row>
    <row r="15" spans="1:7" s="113" customFormat="1" ht="87" customHeight="1" x14ac:dyDescent="0.25">
      <c r="A15" s="121" t="s">
        <v>349</v>
      </c>
      <c r="B15" s="122"/>
      <c r="C15" s="112"/>
      <c r="D15" s="112"/>
      <c r="E15" s="112"/>
      <c r="F15" s="112"/>
      <c r="G15" s="112"/>
    </row>
    <row r="17" spans="1:32" ht="21" x14ac:dyDescent="0.35">
      <c r="A17" s="50" t="s">
        <v>390</v>
      </c>
      <c r="B17" s="2"/>
      <c r="C17" s="1"/>
      <c r="D17" s="1"/>
      <c r="E17" s="1"/>
      <c r="F17" s="1"/>
      <c r="G17" s="1"/>
      <c r="H17" s="1"/>
      <c r="I17" s="1"/>
      <c r="J17" s="1"/>
      <c r="K17" s="1"/>
      <c r="L17" s="1"/>
      <c r="M17" s="1"/>
      <c r="N17" s="1"/>
      <c r="O17" s="1"/>
      <c r="P17" s="1"/>
      <c r="Q17" s="1"/>
      <c r="R17" s="1"/>
      <c r="S17" s="1"/>
      <c r="T17" s="1"/>
    </row>
    <row r="18" spans="1:32" x14ac:dyDescent="0.25">
      <c r="A18" s="1"/>
      <c r="B18" s="49" t="s">
        <v>348</v>
      </c>
      <c r="C18" s="48">
        <v>0.03</v>
      </c>
      <c r="D18" s="1"/>
      <c r="E18" s="1"/>
      <c r="F18" s="1"/>
      <c r="G18" s="1"/>
      <c r="H18" s="1"/>
      <c r="I18" s="1"/>
      <c r="J18" s="1"/>
      <c r="K18" s="1"/>
      <c r="L18" s="1"/>
      <c r="M18" s="1"/>
      <c r="N18" s="1"/>
      <c r="O18" s="1"/>
      <c r="P18" s="1"/>
      <c r="Q18" s="1"/>
      <c r="R18" s="1"/>
      <c r="S18" s="1"/>
      <c r="T18" s="1"/>
      <c r="U18" s="1"/>
      <c r="V18" s="1"/>
    </row>
    <row r="19" spans="1:32" s="52" customFormat="1" x14ac:dyDescent="0.25">
      <c r="A19" s="46" t="s">
        <v>10</v>
      </c>
      <c r="B19" s="46" t="s">
        <v>347</v>
      </c>
      <c r="C19" s="44">
        <v>2016</v>
      </c>
      <c r="D19" s="58">
        <v>2017</v>
      </c>
      <c r="E19" s="44">
        <f>D19+1</f>
        <v>2018</v>
      </c>
      <c r="F19" s="44">
        <f t="shared" ref="F19:Z19" si="0">E19+1</f>
        <v>2019</v>
      </c>
      <c r="G19" s="44">
        <f t="shared" si="0"/>
        <v>2020</v>
      </c>
      <c r="H19" s="44">
        <f t="shared" si="0"/>
        <v>2021</v>
      </c>
      <c r="I19" s="44">
        <f t="shared" si="0"/>
        <v>2022</v>
      </c>
      <c r="J19" s="44">
        <f t="shared" si="0"/>
        <v>2023</v>
      </c>
      <c r="K19" s="44">
        <f t="shared" si="0"/>
        <v>2024</v>
      </c>
      <c r="L19" s="44">
        <f t="shared" si="0"/>
        <v>2025</v>
      </c>
      <c r="M19" s="44">
        <f t="shared" si="0"/>
        <v>2026</v>
      </c>
      <c r="N19" s="44">
        <f t="shared" si="0"/>
        <v>2027</v>
      </c>
      <c r="O19" s="44">
        <f t="shared" si="0"/>
        <v>2028</v>
      </c>
      <c r="P19" s="44">
        <f t="shared" si="0"/>
        <v>2029</v>
      </c>
      <c r="Q19" s="44">
        <f t="shared" si="0"/>
        <v>2030</v>
      </c>
      <c r="R19" s="44">
        <f t="shared" si="0"/>
        <v>2031</v>
      </c>
      <c r="S19" s="44">
        <f t="shared" si="0"/>
        <v>2032</v>
      </c>
      <c r="T19" s="44">
        <f t="shared" si="0"/>
        <v>2033</v>
      </c>
      <c r="U19" s="44">
        <f t="shared" si="0"/>
        <v>2034</v>
      </c>
      <c r="V19" s="44">
        <f t="shared" si="0"/>
        <v>2035</v>
      </c>
      <c r="W19" s="44">
        <f t="shared" si="0"/>
        <v>2036</v>
      </c>
      <c r="X19" s="44">
        <f t="shared" si="0"/>
        <v>2037</v>
      </c>
      <c r="Y19" s="44">
        <f t="shared" si="0"/>
        <v>2038</v>
      </c>
      <c r="Z19" s="44">
        <f t="shared" si="0"/>
        <v>2039</v>
      </c>
      <c r="AA19" s="44"/>
      <c r="AB19" s="44"/>
      <c r="AC19" s="44"/>
      <c r="AD19" s="44"/>
      <c r="AE19" s="44"/>
      <c r="AF19" s="44"/>
    </row>
    <row r="20" spans="1:32" x14ac:dyDescent="0.25">
      <c r="A20" s="70" t="s">
        <v>1683</v>
      </c>
      <c r="B20" s="17">
        <f>SUM(C20:AD20)</f>
        <v>331334.567741115</v>
      </c>
      <c r="C20" s="45">
        <v>0</v>
      </c>
      <c r="D20" s="45">
        <f>0</f>
        <v>0</v>
      </c>
      <c r="E20" s="45">
        <v>0</v>
      </c>
      <c r="F20" s="45">
        <v>0</v>
      </c>
      <c r="G20" s="45">
        <f>$B$13*((1+$C$18)^(2016-G19))</f>
        <v>21622.220798076207</v>
      </c>
      <c r="H20" s="45">
        <f t="shared" ref="H20:Z20" si="1">$B$13*((1+$C$18)^(2016-H19))</f>
        <v>20992.447376773016</v>
      </c>
      <c r="I20" s="45">
        <f t="shared" si="1"/>
        <v>20381.016870653413</v>
      </c>
      <c r="J20" s="45">
        <f t="shared" si="1"/>
        <v>19787.395020051859</v>
      </c>
      <c r="K20" s="45">
        <f t="shared" si="1"/>
        <v>19211.06312626394</v>
      </c>
      <c r="L20" s="45">
        <f t="shared" si="1"/>
        <v>18651.517598314505</v>
      </c>
      <c r="M20" s="45">
        <f t="shared" si="1"/>
        <v>18108.269512926705</v>
      </c>
      <c r="N20" s="45">
        <f t="shared" si="1"/>
        <v>17580.844187307481</v>
      </c>
      <c r="O20" s="45">
        <f t="shared" si="1"/>
        <v>17068.780764376199</v>
      </c>
      <c r="P20" s="45">
        <f t="shared" si="1"/>
        <v>16571.631810073977</v>
      </c>
      <c r="Q20" s="45">
        <f t="shared" si="1"/>
        <v>16088.962922401917</v>
      </c>
      <c r="R20" s="45">
        <f t="shared" si="1"/>
        <v>15620.352351846521</v>
      </c>
      <c r="S20" s="45">
        <f t="shared" si="1"/>
        <v>15165.390632860703</v>
      </c>
      <c r="T20" s="45">
        <f t="shared" si="1"/>
        <v>14723.680226078352</v>
      </c>
      <c r="U20" s="45">
        <f t="shared" si="1"/>
        <v>14294.835170949857</v>
      </c>
      <c r="V20" s="45">
        <f t="shared" si="1"/>
        <v>13878.480748495007</v>
      </c>
      <c r="W20" s="45">
        <f t="shared" si="1"/>
        <v>13474.253153878648</v>
      </c>
      <c r="X20" s="45">
        <f t="shared" si="1"/>
        <v>13081.799178522959</v>
      </c>
      <c r="Y20" s="45">
        <f t="shared" si="1"/>
        <v>12700.775901478602</v>
      </c>
      <c r="Z20" s="45">
        <f t="shared" si="1"/>
        <v>12330.85038978505</v>
      </c>
      <c r="AA20" s="15"/>
      <c r="AB20" s="15"/>
      <c r="AC20" s="15"/>
      <c r="AD20" s="15"/>
      <c r="AE20" s="15"/>
      <c r="AF20" s="15"/>
    </row>
    <row r="21" spans="1:32" x14ac:dyDescent="0.25">
      <c r="A21" s="1"/>
      <c r="B21" s="2"/>
      <c r="C21" s="16"/>
      <c r="D21" s="2"/>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x14ac:dyDescent="0.25">
      <c r="A22" s="1"/>
      <c r="B22" s="47" t="s">
        <v>348</v>
      </c>
      <c r="C22" s="48">
        <v>7.0000000000000007E-2</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25">
      <c r="A23" s="70" t="s">
        <v>1683</v>
      </c>
      <c r="B23" s="17">
        <f>SUM(C23:AD23)</f>
        <v>210454.59684180981</v>
      </c>
      <c r="C23" s="43">
        <v>0</v>
      </c>
      <c r="D23" s="45">
        <v>0</v>
      </c>
      <c r="E23" s="45">
        <v>0</v>
      </c>
      <c r="F23" s="45">
        <v>0</v>
      </c>
      <c r="G23" s="45">
        <f>$B$13*((1+$C$22)^(2016-G19))</f>
        <v>18565.817880388575</v>
      </c>
      <c r="H23" s="45">
        <f t="shared" ref="H23:Z23" si="2">$B$13*((1+$C$22)^(2016-H19))</f>
        <v>17351.231663914554</v>
      </c>
      <c r="I23" s="45">
        <f t="shared" si="2"/>
        <v>16216.10435879865</v>
      </c>
      <c r="J23" s="45">
        <f t="shared" si="2"/>
        <v>15155.237718503409</v>
      </c>
      <c r="K23" s="45">
        <f t="shared" si="2"/>
        <v>14163.773568694774</v>
      </c>
      <c r="L23" s="45">
        <f t="shared" si="2"/>
        <v>13237.171559527827</v>
      </c>
      <c r="M23" s="45">
        <f t="shared" si="2"/>
        <v>12371.188373390492</v>
      </c>
      <c r="N23" s="45">
        <f t="shared" si="2"/>
        <v>11561.85829288831</v>
      </c>
      <c r="O23" s="45">
        <f t="shared" si="2"/>
        <v>10805.475040082534</v>
      </c>
      <c r="P23" s="45">
        <f t="shared" si="2"/>
        <v>10098.574803815451</v>
      </c>
      <c r="Q23" s="45">
        <f t="shared" si="2"/>
        <v>9437.9203773976187</v>
      </c>
      <c r="R23" s="45">
        <f t="shared" si="2"/>
        <v>8820.4863340164648</v>
      </c>
      <c r="S23" s="45">
        <f t="shared" si="2"/>
        <v>8243.4451719780063</v>
      </c>
      <c r="T23" s="45">
        <f t="shared" si="2"/>
        <v>7704.1543663345856</v>
      </c>
      <c r="U23" s="45">
        <f t="shared" si="2"/>
        <v>7200.1442676024153</v>
      </c>
      <c r="V23" s="45">
        <f t="shared" si="2"/>
        <v>6729.1067921517897</v>
      </c>
      <c r="W23" s="45">
        <f t="shared" si="2"/>
        <v>6288.8848524783089</v>
      </c>
      <c r="X23" s="45">
        <f t="shared" si="2"/>
        <v>5877.4624789516902</v>
      </c>
      <c r="Y23" s="45">
        <f t="shared" si="2"/>
        <v>5492.9555878053179</v>
      </c>
      <c r="Z23" s="45">
        <f t="shared" si="2"/>
        <v>5133.6033530890818</v>
      </c>
      <c r="AA23" s="15"/>
      <c r="AB23" s="15"/>
      <c r="AC23" s="15"/>
      <c r="AD23" s="15"/>
      <c r="AE23" s="15"/>
      <c r="AF23" s="15"/>
    </row>
  </sheetData>
  <mergeCells count="1">
    <mergeCell ref="A15:B1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workbookViewId="0">
      <selection activeCell="A18" sqref="A18"/>
    </sheetView>
  </sheetViews>
  <sheetFormatPr defaultRowHeight="15" x14ac:dyDescent="0.25"/>
  <cols>
    <col min="1" max="1" width="41.5703125" style="1" customWidth="1"/>
    <col min="2" max="2" width="19.85546875" style="2" bestFit="1" customWidth="1"/>
    <col min="3" max="3" width="19" style="1" bestFit="1" customWidth="1"/>
    <col min="4" max="4" width="12.7109375" style="1" customWidth="1"/>
    <col min="5" max="5" width="11.42578125" style="1" customWidth="1"/>
    <col min="6" max="6" width="11" style="1" customWidth="1"/>
    <col min="7" max="7" width="10.42578125" style="1" customWidth="1"/>
    <col min="8" max="8" width="11.140625" style="1" customWidth="1"/>
    <col min="9" max="9" width="11" style="1" customWidth="1"/>
    <col min="10" max="10" width="13.5703125" style="1" customWidth="1"/>
    <col min="11" max="11" width="13.7109375" style="1" customWidth="1"/>
    <col min="12" max="12" width="16.42578125" style="1" customWidth="1"/>
    <col min="13" max="13" width="14.5703125" style="1" customWidth="1"/>
    <col min="14" max="14" width="12.5703125" style="1" customWidth="1"/>
    <col min="15" max="15" width="12.140625" style="1" customWidth="1"/>
    <col min="16" max="16" width="15.85546875" style="1" bestFit="1" customWidth="1"/>
    <col min="17" max="17" width="9.5703125" style="1" bestFit="1" customWidth="1"/>
    <col min="18" max="18" width="10.42578125" style="1" customWidth="1"/>
    <col min="19" max="19" width="16.85546875" style="1" bestFit="1" customWidth="1"/>
    <col min="20" max="20" width="10.140625" style="1" customWidth="1"/>
    <col min="21" max="21" width="11.140625" bestFit="1" customWidth="1"/>
    <col min="22" max="22" width="10.140625" bestFit="1" customWidth="1"/>
    <col min="23" max="23" width="14.7109375" customWidth="1"/>
    <col min="24" max="25" width="10.5703125" bestFit="1" customWidth="1"/>
    <col min="28" max="28" width="11.5703125" bestFit="1" customWidth="1"/>
    <col min="29" max="29" width="10.5703125" bestFit="1" customWidth="1"/>
    <col min="30" max="30" width="9.28515625" bestFit="1" customWidth="1"/>
    <col min="31" max="31" width="11.5703125" bestFit="1" customWidth="1"/>
  </cols>
  <sheetData>
    <row r="1" spans="1:32" ht="23.25" x14ac:dyDescent="0.35">
      <c r="A1" s="55" t="s">
        <v>351</v>
      </c>
    </row>
    <row r="2" spans="1:32" ht="45" customHeight="1" x14ac:dyDescent="0.25">
      <c r="A2" s="129" t="s">
        <v>10</v>
      </c>
      <c r="B2" s="129" t="s">
        <v>394</v>
      </c>
      <c r="C2" s="129"/>
      <c r="D2" s="129"/>
      <c r="E2" s="129"/>
      <c r="F2" s="129" t="s">
        <v>6</v>
      </c>
      <c r="G2" s="129"/>
      <c r="H2" s="128" t="s">
        <v>23</v>
      </c>
      <c r="I2" s="128"/>
      <c r="J2" s="128"/>
      <c r="K2" s="128"/>
      <c r="L2" s="128" t="s">
        <v>25</v>
      </c>
      <c r="M2" s="128"/>
      <c r="N2" s="128"/>
      <c r="O2" s="128"/>
      <c r="P2" s="115" t="s">
        <v>27</v>
      </c>
      <c r="Q2" s="115"/>
      <c r="R2" s="115"/>
      <c r="S2" s="115"/>
      <c r="T2" s="125" t="s">
        <v>29</v>
      </c>
      <c r="U2" s="126"/>
      <c r="V2" s="126"/>
      <c r="W2" s="127"/>
    </row>
    <row r="3" spans="1:32" ht="30" customHeight="1" x14ac:dyDescent="0.25">
      <c r="A3" s="129"/>
      <c r="B3" s="129" t="s">
        <v>0</v>
      </c>
      <c r="C3" s="129" t="s">
        <v>5</v>
      </c>
      <c r="D3" s="129"/>
      <c r="E3" s="129"/>
      <c r="F3" s="129" t="s">
        <v>7</v>
      </c>
      <c r="G3" s="129" t="s">
        <v>8</v>
      </c>
      <c r="H3" s="128" t="s">
        <v>24</v>
      </c>
      <c r="I3" s="128"/>
      <c r="J3" s="128"/>
      <c r="K3" s="128"/>
      <c r="L3" s="8" t="s">
        <v>26</v>
      </c>
      <c r="M3" s="42"/>
      <c r="N3" s="42"/>
      <c r="O3" s="42"/>
      <c r="P3" s="115" t="s">
        <v>28</v>
      </c>
      <c r="Q3" s="115"/>
      <c r="R3" s="115"/>
      <c r="S3" s="115"/>
      <c r="T3" s="125" t="s">
        <v>30</v>
      </c>
      <c r="U3" s="126"/>
      <c r="V3" s="126"/>
      <c r="W3" s="127"/>
    </row>
    <row r="4" spans="1:32" x14ac:dyDescent="0.25">
      <c r="A4" s="129"/>
      <c r="B4" s="129"/>
      <c r="C4" s="56" t="s">
        <v>2</v>
      </c>
      <c r="D4" s="56" t="s">
        <v>3</v>
      </c>
      <c r="E4" s="56" t="s">
        <v>4</v>
      </c>
      <c r="F4" s="129"/>
      <c r="G4" s="129"/>
      <c r="H4" s="56" t="s">
        <v>2</v>
      </c>
      <c r="I4" s="56" t="s">
        <v>3</v>
      </c>
      <c r="J4" s="56" t="s">
        <v>4</v>
      </c>
      <c r="K4" s="57" t="s">
        <v>0</v>
      </c>
      <c r="L4" s="56" t="s">
        <v>2</v>
      </c>
      <c r="M4" s="56" t="s">
        <v>3</v>
      </c>
      <c r="N4" s="56" t="s">
        <v>4</v>
      </c>
      <c r="O4" s="57" t="s">
        <v>0</v>
      </c>
      <c r="P4" s="56" t="s">
        <v>2</v>
      </c>
      <c r="Q4" s="56" t="s">
        <v>3</v>
      </c>
      <c r="R4" s="56" t="s">
        <v>4</v>
      </c>
      <c r="S4" s="57" t="s">
        <v>0</v>
      </c>
      <c r="T4" s="56" t="s">
        <v>2</v>
      </c>
      <c r="U4" s="56" t="s">
        <v>3</v>
      </c>
      <c r="V4" s="56" t="s">
        <v>4</v>
      </c>
      <c r="W4" s="57" t="s">
        <v>0</v>
      </c>
    </row>
    <row r="5" spans="1:32" x14ac:dyDescent="0.25">
      <c r="A5" s="70" t="s">
        <v>1683</v>
      </c>
      <c r="B5" s="9">
        <f>Demographics!B2</f>
        <v>66875</v>
      </c>
      <c r="C5" s="9">
        <f>Demographics!C2</f>
        <v>14656</v>
      </c>
      <c r="D5" s="9">
        <f>Demographics!E2</f>
        <v>46802</v>
      </c>
      <c r="E5" s="9">
        <f>Demographics!D2</f>
        <v>5417</v>
      </c>
      <c r="F5" s="9">
        <f>Demographics!K2</f>
        <v>8594</v>
      </c>
      <c r="G5" s="10">
        <f>Demographics!K3</f>
        <v>0.29323051726491062</v>
      </c>
      <c r="H5" s="9">
        <f>C5*$G5</f>
        <v>4297.5864610345297</v>
      </c>
      <c r="I5" s="9">
        <f>D5*$G5</f>
        <v>13723.774669032347</v>
      </c>
      <c r="J5" s="9">
        <f>E5*$G5</f>
        <v>1588.4297120240208</v>
      </c>
      <c r="K5" s="9">
        <f>H5+I5+J5</f>
        <v>19609.790842090901</v>
      </c>
      <c r="L5" s="9">
        <f>H5*RecAssumptions!$A$9</f>
        <v>3605.6750408079702</v>
      </c>
      <c r="M5" s="9">
        <f>I5*RecAssumptions!$A$10</f>
        <v>9771.3275643510315</v>
      </c>
      <c r="N5" s="9">
        <f>J5*RecAssumptions!$A$10</f>
        <v>1130.9619549611027</v>
      </c>
      <c r="O5" s="9">
        <f>L5+M5+N5</f>
        <v>14507.964560120105</v>
      </c>
      <c r="P5" s="9">
        <f>L5*RecAssumptions!$A$12</f>
        <v>52642.855595796362</v>
      </c>
      <c r="Q5" s="9">
        <f>M5*RecAssumptions!$A$13</f>
        <v>95759.010130640119</v>
      </c>
      <c r="R5" s="9">
        <f>N5*RecAssumptions!$A$13</f>
        <v>11083.427158618808</v>
      </c>
      <c r="S5" s="9">
        <f>P5+Q5+R5</f>
        <v>159485.2928850553</v>
      </c>
      <c r="T5" s="14">
        <f>P5*RecAssumptions!$A$15</f>
        <v>201095.70837594211</v>
      </c>
      <c r="U5" s="14">
        <f>Q5*RecAssumptions!$A$16</f>
        <v>339944.4859637724</v>
      </c>
      <c r="V5" s="14">
        <f>R5*RecAssumptions!$A$16</f>
        <v>39346.166413096769</v>
      </c>
      <c r="W5" s="14">
        <f>T5+U5+V5</f>
        <v>580386.36075281119</v>
      </c>
    </row>
    <row r="8" spans="1:32" ht="21" x14ac:dyDescent="0.35">
      <c r="A8" s="50" t="s">
        <v>346</v>
      </c>
    </row>
    <row r="9" spans="1:32" x14ac:dyDescent="0.25">
      <c r="B9" s="49" t="s">
        <v>348</v>
      </c>
      <c r="C9" s="48">
        <v>0.03</v>
      </c>
      <c r="U9" s="1"/>
      <c r="V9" s="1"/>
    </row>
    <row r="10" spans="1:32" x14ac:dyDescent="0.25">
      <c r="A10" s="1" t="s">
        <v>10</v>
      </c>
      <c r="B10" s="46" t="s">
        <v>347</v>
      </c>
      <c r="C10" s="2">
        <v>2016</v>
      </c>
      <c r="D10" s="18">
        <v>2017</v>
      </c>
      <c r="E10" s="2">
        <f>D10+1</f>
        <v>2018</v>
      </c>
      <c r="F10" s="2">
        <f t="shared" ref="F10:Z10" si="0">E10+1</f>
        <v>2019</v>
      </c>
      <c r="G10" s="2">
        <f t="shared" si="0"/>
        <v>2020</v>
      </c>
      <c r="H10" s="2">
        <f t="shared" si="0"/>
        <v>2021</v>
      </c>
      <c r="I10" s="2">
        <f t="shared" si="0"/>
        <v>2022</v>
      </c>
      <c r="J10" s="2">
        <f t="shared" si="0"/>
        <v>2023</v>
      </c>
      <c r="K10" s="2">
        <f t="shared" si="0"/>
        <v>2024</v>
      </c>
      <c r="L10" s="2">
        <f t="shared" si="0"/>
        <v>2025</v>
      </c>
      <c r="M10" s="2">
        <f t="shared" si="0"/>
        <v>2026</v>
      </c>
      <c r="N10" s="2">
        <f t="shared" si="0"/>
        <v>2027</v>
      </c>
      <c r="O10" s="2">
        <f t="shared" si="0"/>
        <v>2028</v>
      </c>
      <c r="P10" s="2">
        <f t="shared" si="0"/>
        <v>2029</v>
      </c>
      <c r="Q10" s="2">
        <f t="shared" si="0"/>
        <v>2030</v>
      </c>
      <c r="R10" s="2">
        <f t="shared" si="0"/>
        <v>2031</v>
      </c>
      <c r="S10" s="2">
        <f t="shared" si="0"/>
        <v>2032</v>
      </c>
      <c r="T10" s="2">
        <f t="shared" si="0"/>
        <v>2033</v>
      </c>
      <c r="U10" s="2">
        <f t="shared" si="0"/>
        <v>2034</v>
      </c>
      <c r="V10" s="2">
        <f t="shared" si="0"/>
        <v>2035</v>
      </c>
      <c r="W10" s="2">
        <f t="shared" si="0"/>
        <v>2036</v>
      </c>
      <c r="X10" s="2">
        <f t="shared" si="0"/>
        <v>2037</v>
      </c>
      <c r="Y10" s="2">
        <f t="shared" si="0"/>
        <v>2038</v>
      </c>
      <c r="Z10" s="2">
        <f t="shared" si="0"/>
        <v>2039</v>
      </c>
      <c r="AA10" s="2"/>
      <c r="AB10" s="2"/>
      <c r="AC10" s="2"/>
      <c r="AD10" s="2"/>
      <c r="AE10" s="2"/>
      <c r="AF10" s="2"/>
    </row>
    <row r="11" spans="1:32" x14ac:dyDescent="0.25">
      <c r="A11" s="70" t="s">
        <v>1683</v>
      </c>
      <c r="B11" s="17">
        <f>SUM(C11:AD11)</f>
        <v>7901958.5783559941</v>
      </c>
      <c r="C11" s="45">
        <v>0</v>
      </c>
      <c r="D11" s="45">
        <f>0</f>
        <v>0</v>
      </c>
      <c r="E11" s="45">
        <v>0</v>
      </c>
      <c r="F11" s="45">
        <v>0</v>
      </c>
      <c r="G11" s="45">
        <f>$W$5*((1+$C$9)^(2016-G$10))</f>
        <v>515665.76431579533</v>
      </c>
      <c r="H11" s="45">
        <f t="shared" ref="H11:Z11" si="1">$W$5*((1+$C$9)^(2016-H$10))</f>
        <v>500646.37312213139</v>
      </c>
      <c r="I11" s="45">
        <f t="shared" si="1"/>
        <v>486064.43992439937</v>
      </c>
      <c r="J11" s="45">
        <f t="shared" si="1"/>
        <v>471907.22322757222</v>
      </c>
      <c r="K11" s="45">
        <f t="shared" si="1"/>
        <v>458162.35264812835</v>
      </c>
      <c r="L11" s="45">
        <f t="shared" si="1"/>
        <v>444817.818104979</v>
      </c>
      <c r="M11" s="45">
        <f t="shared" si="1"/>
        <v>431861.9593252223</v>
      </c>
      <c r="N11" s="45">
        <f t="shared" si="1"/>
        <v>419283.45565555565</v>
      </c>
      <c r="O11" s="45">
        <f t="shared" si="1"/>
        <v>407071.31617044244</v>
      </c>
      <c r="P11" s="45">
        <f t="shared" si="1"/>
        <v>395214.87006839074</v>
      </c>
      <c r="Q11" s="45">
        <f t="shared" si="1"/>
        <v>383703.75734795211</v>
      </c>
      <c r="R11" s="45">
        <f t="shared" si="1"/>
        <v>372527.91975529329</v>
      </c>
      <c r="S11" s="45">
        <f t="shared" si="1"/>
        <v>361677.59199543047</v>
      </c>
      <c r="T11" s="45">
        <f t="shared" si="1"/>
        <v>351143.29319944704</v>
      </c>
      <c r="U11" s="45">
        <f t="shared" si="1"/>
        <v>340915.81864023983</v>
      </c>
      <c r="V11" s="45">
        <f t="shared" si="1"/>
        <v>330986.23168955324</v>
      </c>
      <c r="W11" s="45">
        <f t="shared" si="1"/>
        <v>321345.85600927501</v>
      </c>
      <c r="X11" s="45">
        <f t="shared" si="1"/>
        <v>311986.26797016995</v>
      </c>
      <c r="Y11" s="45">
        <f t="shared" si="1"/>
        <v>302899.28929142712</v>
      </c>
      <c r="Z11" s="45">
        <f t="shared" si="1"/>
        <v>294076.9798945894</v>
      </c>
      <c r="AA11" s="15"/>
      <c r="AB11" s="15"/>
      <c r="AC11" s="15"/>
      <c r="AD11" s="15"/>
      <c r="AE11" s="15"/>
      <c r="AF11" s="15"/>
    </row>
    <row r="12" spans="1:32" x14ac:dyDescent="0.25">
      <c r="C12" s="16"/>
      <c r="D12" s="2"/>
      <c r="U12" s="1"/>
      <c r="V12" s="1"/>
      <c r="W12" s="1"/>
      <c r="X12" s="1"/>
      <c r="Y12" s="1"/>
      <c r="Z12" s="1"/>
      <c r="AA12" s="1"/>
      <c r="AB12" s="1"/>
      <c r="AC12" s="1"/>
      <c r="AD12" s="1"/>
      <c r="AE12" s="1"/>
      <c r="AF12" s="1"/>
    </row>
    <row r="13" spans="1:32" x14ac:dyDescent="0.25">
      <c r="B13" s="47" t="s">
        <v>348</v>
      </c>
      <c r="C13" s="48">
        <v>7.0000000000000007E-2</v>
      </c>
      <c r="U13" s="1"/>
      <c r="V13" s="1"/>
      <c r="W13" s="1"/>
      <c r="X13" s="1"/>
      <c r="Y13" s="1"/>
      <c r="Z13" s="1"/>
      <c r="AA13" s="1"/>
      <c r="AB13" s="1"/>
      <c r="AC13" s="1"/>
      <c r="AD13" s="1"/>
      <c r="AE13" s="1"/>
      <c r="AF13" s="1"/>
    </row>
    <row r="14" spans="1:32" x14ac:dyDescent="0.25">
      <c r="A14" s="70" t="s">
        <v>1683</v>
      </c>
      <c r="B14" s="17">
        <f>SUM(C14:AD14)</f>
        <v>5019106.5731721753</v>
      </c>
      <c r="C14" s="43">
        <v>0</v>
      </c>
      <c r="D14" s="45">
        <v>0</v>
      </c>
      <c r="E14" s="45">
        <v>0</v>
      </c>
      <c r="F14" s="45">
        <v>0</v>
      </c>
      <c r="G14" s="45">
        <f>$W$5*((1+$C$13)^(2016-G$10))</f>
        <v>442773.97575600736</v>
      </c>
      <c r="H14" s="45">
        <f t="shared" ref="H14:Z14" si="2">$W$5*((1+$C$13)^(2016-H$10))</f>
        <v>413807.45397757692</v>
      </c>
      <c r="I14" s="45">
        <f t="shared" si="2"/>
        <v>386735.93829680089</v>
      </c>
      <c r="J14" s="45">
        <f t="shared" si="2"/>
        <v>361435.45635215036</v>
      </c>
      <c r="K14" s="45">
        <f t="shared" si="2"/>
        <v>337790.14612350496</v>
      </c>
      <c r="L14" s="45">
        <f t="shared" si="2"/>
        <v>315691.7253490701</v>
      </c>
      <c r="M14" s="45">
        <f t="shared" si="2"/>
        <v>295038.99565333652</v>
      </c>
      <c r="N14" s="45">
        <f t="shared" si="2"/>
        <v>275737.37911526777</v>
      </c>
      <c r="O14" s="45">
        <f t="shared" si="2"/>
        <v>257698.48515445588</v>
      </c>
      <c r="P14" s="45">
        <f t="shared" si="2"/>
        <v>240839.70575182789</v>
      </c>
      <c r="Q14" s="45">
        <f t="shared" si="2"/>
        <v>225083.83715124105</v>
      </c>
      <c r="R14" s="45">
        <f t="shared" si="2"/>
        <v>210358.72630957107</v>
      </c>
      <c r="S14" s="45">
        <f t="shared" si="2"/>
        <v>196596.94047623465</v>
      </c>
      <c r="T14" s="45">
        <f t="shared" si="2"/>
        <v>183735.45838900437</v>
      </c>
      <c r="U14" s="45">
        <f t="shared" si="2"/>
        <v>171715.38167196666</v>
      </c>
      <c r="V14" s="45">
        <f t="shared" si="2"/>
        <v>160481.66511398755</v>
      </c>
      <c r="W14" s="45">
        <f t="shared" si="2"/>
        <v>149982.86459251173</v>
      </c>
      <c r="X14" s="45">
        <f t="shared" si="2"/>
        <v>140170.90148832873</v>
      </c>
      <c r="Y14" s="45">
        <f t="shared" si="2"/>
        <v>131000.84251245674</v>
      </c>
      <c r="Z14" s="45">
        <f t="shared" si="2"/>
        <v>122430.69393687545</v>
      </c>
      <c r="AA14" s="15"/>
      <c r="AB14" s="15"/>
      <c r="AC14" s="15"/>
      <c r="AD14" s="15"/>
      <c r="AE14" s="15"/>
      <c r="AF14" s="15"/>
    </row>
    <row r="17" spans="1:1" x14ac:dyDescent="0.25">
      <c r="A17" s="107"/>
    </row>
  </sheetData>
  <mergeCells count="14">
    <mergeCell ref="G3:G4"/>
    <mergeCell ref="F2:G2"/>
    <mergeCell ref="A2:A4"/>
    <mergeCell ref="F3:F4"/>
    <mergeCell ref="C3:E3"/>
    <mergeCell ref="B2:E2"/>
    <mergeCell ref="B3:B4"/>
    <mergeCell ref="T3:W3"/>
    <mergeCell ref="T2:W2"/>
    <mergeCell ref="H2:K2"/>
    <mergeCell ref="H3:K3"/>
    <mergeCell ref="L2:O2"/>
    <mergeCell ref="P2:S2"/>
    <mergeCell ref="P3:S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BCA</vt:lpstr>
      <vt:lpstr>BenefitMatrixMedium</vt:lpstr>
      <vt:lpstr>BenefitMatrixLow</vt:lpstr>
      <vt:lpstr>Costs</vt:lpstr>
      <vt:lpstr>HealthMedium</vt:lpstr>
      <vt:lpstr>HealthLow</vt:lpstr>
      <vt:lpstr>Mobility</vt:lpstr>
      <vt:lpstr>AutoUse</vt:lpstr>
      <vt:lpstr>Recreation</vt:lpstr>
      <vt:lpstr>RecAssumptions</vt:lpstr>
      <vt:lpstr>Demographics</vt:lpstr>
      <vt:lpstr>Safety</vt:lpstr>
      <vt:lpstr>Crash Summary</vt:lpstr>
      <vt:lpstr>CrashData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 Salling</dc:creator>
  <cp:lastModifiedBy>Help Desk</cp:lastModifiedBy>
  <dcterms:created xsi:type="dcterms:W3CDTF">2015-05-12T19:08:27Z</dcterms:created>
  <dcterms:modified xsi:type="dcterms:W3CDTF">2016-04-28T19:59:04Z</dcterms:modified>
</cp:coreProperties>
</file>